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sz val="10"/>
    </font>
    <font>
      <name val="Arial"/>
      <i val="1"/>
      <color rgb="000000FF"/>
      <sz val="10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5C8A"/>
      </patternFill>
    </fill>
    <fill>
      <patternFill patternType="solid">
        <fgColor rgb="00FFF9DB"/>
      </patternFill>
    </fill>
    <fill>
      <patternFill patternType="solid">
        <fgColor rgb="00EDF2F7"/>
      </patternFill>
    </fill>
  </fills>
  <borders count="2">
    <border>
      <left/>
      <right/>
      <top/>
      <bottom/>
      <diagonal/>
    </border>
    <border>
      <left style="thin">
        <color rgb="00BFC9D4"/>
      </left>
      <right style="thin">
        <color rgb="00BFC9D4"/>
      </right>
      <top style="thin">
        <color rgb="00BFC9D4"/>
      </top>
      <bottom style="thin">
        <color rgb="00BFC9D4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164" fontId="5" fillId="4" borderId="1" pivotButton="0" quotePrefix="0" xfId="0"/>
    <xf numFmtId="3" fontId="5" fillId="4" borderId="1" pivotButton="0" quotePrefix="0" xfId="0"/>
    <xf numFmtId="4" fontId="5" fillId="4" borderId="1" pivotButton="0" quotePrefix="0" xfId="0"/>
    <xf numFmtId="3" fontId="4" fillId="0" borderId="1" pivotButton="0" quotePrefix="0" xfId="0"/>
    <xf numFmtId="0" fontId="4" fillId="0" borderId="1" applyAlignment="1" pivotButton="0" quotePrefix="0" xfId="0">
      <alignment horizontal="left"/>
    </xf>
    <xf numFmtId="164" fontId="4" fillId="0" borderId="1" pivotButton="0" quotePrefix="0" xfId="0"/>
    <xf numFmtId="0" fontId="4" fillId="4" borderId="1" pivotButton="0" quotePrefix="0" xfId="0"/>
    <xf numFmtId="164" fontId="4" fillId="4" borderId="1" pivotButton="0" quotePrefix="0" xfId="0"/>
    <xf numFmtId="3" fontId="4" fillId="4" borderId="1" pivotButton="0" quotePrefix="0" xfId="0"/>
    <xf numFmtId="4" fontId="4" fillId="4" borderId="1" pivotButton="0" quotePrefix="0" xfId="0"/>
    <xf numFmtId="0" fontId="6" fillId="5" borderId="0" applyAlignment="1" pivotButton="0" quotePrefix="0" xfId="0">
      <alignment horizontal="right"/>
    </xf>
    <xf numFmtId="3" fontId="6" fillId="5" borderId="1" pivotButton="0" quotePrefix="0" xfId="0"/>
    <xf numFmtId="164" fontId="6" fillId="5" borderId="1" pivotButton="0" quotePrefix="0" xfId="0"/>
    <xf numFmtId="0" fontId="3" fillId="3" borderId="0" applyAlignment="1" pivotButton="0" quotePrefix="0" xfId="0">
      <alignment horizontal="left" vertical="center" indent="1"/>
    </xf>
    <xf numFmtId="0" fontId="6" fillId="0" borderId="0" pivotButton="0" quotePrefix="0" xfId="0"/>
    <xf numFmtId="0" fontId="4" fillId="0" borderId="0" pivotButton="0" quotePrefix="0" xfId="0"/>
    <xf numFmtId="0" fontId="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14" customWidth="1" min="3" max="3"/>
    <col width="11" customWidth="1" min="4" max="4"/>
    <col width="10" customWidth="1" min="5" max="5"/>
    <col width="10" customWidth="1" min="6" max="6"/>
    <col width="13" customWidth="1" min="7" max="7"/>
    <col width="15" customWidth="1" min="8" max="8"/>
    <col width="16" customWidth="1" min="9" max="9"/>
    <col width="12" customWidth="1" min="10" max="10"/>
    <col width="13" customWidth="1" min="11" max="11"/>
    <col width="13" customWidth="1" min="12" max="12"/>
    <col width="28" customWidth="1" min="13" max="13"/>
    <col width="14" customWidth="1" min="14" max="14"/>
  </cols>
  <sheetData>
    <row r="1" ht="30" customHeight="1">
      <c r="A1" s="1" t="inlineStr">
        <is>
          <t>INVENTORY TRACKING AND REORDER SHEET</t>
        </is>
      </c>
    </row>
    <row r="2" ht="28" customHeight="1">
      <c r="A2" s="2" t="inlineStr">
        <is>
          <t>How to use: fill the shaded columns for each SKU. Safety stock, reorder point, days of cover, status, and stock value are formulas - do not type over them. Row 5 is a filled-in example.</t>
        </is>
      </c>
    </row>
    <row r="4" ht="30" customHeight="1">
      <c r="A4" s="3" t="inlineStr">
        <is>
          <t>SKU</t>
        </is>
      </c>
      <c r="B4" s="3" t="inlineStr">
        <is>
          <t>Product</t>
        </is>
      </c>
      <c r="C4" s="3" t="inlineStr">
        <is>
          <t>Warehouse</t>
        </is>
      </c>
      <c r="D4" s="3" t="inlineStr">
        <is>
          <t>Unit cost</t>
        </is>
      </c>
      <c r="E4" s="3" t="inlineStr">
        <is>
          <t>On hand</t>
        </is>
      </c>
      <c r="F4" s="3" t="inlineStr">
        <is>
          <t>On order</t>
        </is>
      </c>
      <c r="G4" s="3" t="inlineStr">
        <is>
          <t>Daily demand</t>
        </is>
      </c>
      <c r="H4" s="3" t="inlineStr">
        <is>
          <t>Lead time (days)</t>
        </is>
      </c>
      <c r="I4" s="3" t="inlineStr">
        <is>
          <t>Safety buffer (days)</t>
        </is>
      </c>
      <c r="J4" s="3" t="inlineStr">
        <is>
          <t>Safety stock</t>
        </is>
      </c>
      <c r="K4" s="3" t="inlineStr">
        <is>
          <t>Reorder point</t>
        </is>
      </c>
      <c r="L4" s="3" t="inlineStr">
        <is>
          <t>Days of cover</t>
        </is>
      </c>
      <c r="M4" s="3" t="inlineStr">
        <is>
          <t>Status</t>
        </is>
      </c>
      <c r="N4" s="3" t="inlineStr">
        <is>
          <t>Stock value</t>
        </is>
      </c>
    </row>
    <row r="5">
      <c r="A5" s="4" t="inlineStr">
        <is>
          <t>CB-1180</t>
        </is>
      </c>
      <c r="B5" s="4" t="inlineStr">
        <is>
          <t>Cotton canvas tote bag, 12oz natural</t>
        </is>
      </c>
      <c r="C5" s="4" t="inlineStr">
        <is>
          <t>Portland OR</t>
        </is>
      </c>
      <c r="D5" s="5" t="n">
        <v>10.42</v>
      </c>
      <c r="E5" s="6" t="n">
        <v>1500</v>
      </c>
      <c r="F5" s="6" t="n">
        <v>0</v>
      </c>
      <c r="G5" s="7" t="n">
        <v>20</v>
      </c>
      <c r="H5" s="6" t="n">
        <v>56</v>
      </c>
      <c r="I5" s="6" t="n">
        <v>14</v>
      </c>
      <c r="J5" s="8">
        <f>IF(G5="","",ROUNDUP(G5*I5,0))</f>
        <v/>
      </c>
      <c r="K5" s="8">
        <f>IF(G5="","",ROUNDUP(G5*H5+J5,0))</f>
        <v/>
      </c>
      <c r="L5" s="8">
        <f>IF(OR(G5="",G5=0),"",ROUND(E5/G5,0))</f>
        <v/>
      </c>
      <c r="M5" s="9">
        <f>IF(G5="","",IF(E5&lt;=J5,"CRITICAL - below safety stock",IF(E5+F5&lt;=K5,"REORDER NOW","OK")))</f>
        <v/>
      </c>
      <c r="N5" s="10">
        <f>IF(E5="","",E5*D5)</f>
        <v/>
      </c>
    </row>
    <row r="6">
      <c r="A6" s="11" t="n"/>
      <c r="B6" s="11" t="n"/>
      <c r="C6" s="11" t="n"/>
      <c r="D6" s="12" t="n"/>
      <c r="E6" s="13" t="n"/>
      <c r="F6" s="13" t="n"/>
      <c r="G6" s="14" t="n"/>
      <c r="H6" s="13" t="n"/>
      <c r="I6" s="13" t="n"/>
      <c r="J6" s="8">
        <f>IF(G6="","",ROUNDUP(G6*I6,0))</f>
        <v/>
      </c>
      <c r="K6" s="8">
        <f>IF(G6="","",ROUNDUP(G6*H6+J6,0))</f>
        <v/>
      </c>
      <c r="L6" s="8">
        <f>IF(OR(G6="",G6=0),"",ROUND(E6/G6,0))</f>
        <v/>
      </c>
      <c r="M6" s="9">
        <f>IF(G6="","",IF(E6&lt;=J6,"CRITICAL - below safety stock",IF(E6+F6&lt;=K6,"REORDER NOW","OK")))</f>
        <v/>
      </c>
      <c r="N6" s="10">
        <f>IF(E6="","",E6*D6)</f>
        <v/>
      </c>
    </row>
    <row r="7">
      <c r="A7" s="11" t="n"/>
      <c r="B7" s="11" t="n"/>
      <c r="C7" s="11" t="n"/>
      <c r="D7" s="12" t="n"/>
      <c r="E7" s="13" t="n"/>
      <c r="F7" s="13" t="n"/>
      <c r="G7" s="14" t="n"/>
      <c r="H7" s="13" t="n"/>
      <c r="I7" s="13" t="n"/>
      <c r="J7" s="8">
        <f>IF(G7="","",ROUNDUP(G7*I7,0))</f>
        <v/>
      </c>
      <c r="K7" s="8">
        <f>IF(G7="","",ROUNDUP(G7*H7+J7,0))</f>
        <v/>
      </c>
      <c r="L7" s="8">
        <f>IF(OR(G7="",G7=0),"",ROUND(E7/G7,0))</f>
        <v/>
      </c>
      <c r="M7" s="9">
        <f>IF(G7="","",IF(E7&lt;=J7,"CRITICAL - below safety stock",IF(E7+F7&lt;=K7,"REORDER NOW","OK")))</f>
        <v/>
      </c>
      <c r="N7" s="10">
        <f>IF(E7="","",E7*D7)</f>
        <v/>
      </c>
    </row>
    <row r="8">
      <c r="A8" s="11" t="n"/>
      <c r="B8" s="11" t="n"/>
      <c r="C8" s="11" t="n"/>
      <c r="D8" s="12" t="n"/>
      <c r="E8" s="13" t="n"/>
      <c r="F8" s="13" t="n"/>
      <c r="G8" s="14" t="n"/>
      <c r="H8" s="13" t="n"/>
      <c r="I8" s="13" t="n"/>
      <c r="J8" s="8">
        <f>IF(G8="","",ROUNDUP(G8*I8,0))</f>
        <v/>
      </c>
      <c r="K8" s="8">
        <f>IF(G8="","",ROUNDUP(G8*H8+J8,0))</f>
        <v/>
      </c>
      <c r="L8" s="8">
        <f>IF(OR(G8="",G8=0),"",ROUND(E8/G8,0))</f>
        <v/>
      </c>
      <c r="M8" s="9">
        <f>IF(G8="","",IF(E8&lt;=J8,"CRITICAL - below safety stock",IF(E8+F8&lt;=K8,"REORDER NOW","OK")))</f>
        <v/>
      </c>
      <c r="N8" s="10">
        <f>IF(E8="","",E8*D8)</f>
        <v/>
      </c>
    </row>
    <row r="9">
      <c r="A9" s="11" t="n"/>
      <c r="B9" s="11" t="n"/>
      <c r="C9" s="11" t="n"/>
      <c r="D9" s="12" t="n"/>
      <c r="E9" s="13" t="n"/>
      <c r="F9" s="13" t="n"/>
      <c r="G9" s="14" t="n"/>
      <c r="H9" s="13" t="n"/>
      <c r="I9" s="13" t="n"/>
      <c r="J9" s="8">
        <f>IF(G9="","",ROUNDUP(G9*I9,0))</f>
        <v/>
      </c>
      <c r="K9" s="8">
        <f>IF(G9="","",ROUNDUP(G9*H9+J9,0))</f>
        <v/>
      </c>
      <c r="L9" s="8">
        <f>IF(OR(G9="",G9=0),"",ROUND(E9/G9,0))</f>
        <v/>
      </c>
      <c r="M9" s="9">
        <f>IF(G9="","",IF(E9&lt;=J9,"CRITICAL - below safety stock",IF(E9+F9&lt;=K9,"REORDER NOW","OK")))</f>
        <v/>
      </c>
      <c r="N9" s="10">
        <f>IF(E9="","",E9*D9)</f>
        <v/>
      </c>
    </row>
    <row r="10">
      <c r="A10" s="11" t="n"/>
      <c r="B10" s="11" t="n"/>
      <c r="C10" s="11" t="n"/>
      <c r="D10" s="12" t="n"/>
      <c r="E10" s="13" t="n"/>
      <c r="F10" s="13" t="n"/>
      <c r="G10" s="14" t="n"/>
      <c r="H10" s="13" t="n"/>
      <c r="I10" s="13" t="n"/>
      <c r="J10" s="8">
        <f>IF(G10="","",ROUNDUP(G10*I10,0))</f>
        <v/>
      </c>
      <c r="K10" s="8">
        <f>IF(G10="","",ROUNDUP(G10*H10+J10,0))</f>
        <v/>
      </c>
      <c r="L10" s="8">
        <f>IF(OR(G10="",G10=0),"",ROUND(E10/G10,0))</f>
        <v/>
      </c>
      <c r="M10" s="9">
        <f>IF(G10="","",IF(E10&lt;=J10,"CRITICAL - below safety stock",IF(E10+F10&lt;=K10,"REORDER NOW","OK")))</f>
        <v/>
      </c>
      <c r="N10" s="10">
        <f>IF(E10="","",E10*D10)</f>
        <v/>
      </c>
    </row>
    <row r="11">
      <c r="A11" s="11" t="n"/>
      <c r="B11" s="11" t="n"/>
      <c r="C11" s="11" t="n"/>
      <c r="D11" s="12" t="n"/>
      <c r="E11" s="13" t="n"/>
      <c r="F11" s="13" t="n"/>
      <c r="G11" s="14" t="n"/>
      <c r="H11" s="13" t="n"/>
      <c r="I11" s="13" t="n"/>
      <c r="J11" s="8">
        <f>IF(G11="","",ROUNDUP(G11*I11,0))</f>
        <v/>
      </c>
      <c r="K11" s="8">
        <f>IF(G11="","",ROUNDUP(G11*H11+J11,0))</f>
        <v/>
      </c>
      <c r="L11" s="8">
        <f>IF(OR(G11="",G11=0),"",ROUND(E11/G11,0))</f>
        <v/>
      </c>
      <c r="M11" s="9">
        <f>IF(G11="","",IF(E11&lt;=J11,"CRITICAL - below safety stock",IF(E11+F11&lt;=K11,"REORDER NOW","OK")))</f>
        <v/>
      </c>
      <c r="N11" s="10">
        <f>IF(E11="","",E11*D11)</f>
        <v/>
      </c>
    </row>
    <row r="12">
      <c r="A12" s="11" t="n"/>
      <c r="B12" s="11" t="n"/>
      <c r="C12" s="11" t="n"/>
      <c r="D12" s="12" t="n"/>
      <c r="E12" s="13" t="n"/>
      <c r="F12" s="13" t="n"/>
      <c r="G12" s="14" t="n"/>
      <c r="H12" s="13" t="n"/>
      <c r="I12" s="13" t="n"/>
      <c r="J12" s="8">
        <f>IF(G12="","",ROUNDUP(G12*I12,0))</f>
        <v/>
      </c>
      <c r="K12" s="8">
        <f>IF(G12="","",ROUNDUP(G12*H12+J12,0))</f>
        <v/>
      </c>
      <c r="L12" s="8">
        <f>IF(OR(G12="",G12=0),"",ROUND(E12/G12,0))</f>
        <v/>
      </c>
      <c r="M12" s="9">
        <f>IF(G12="","",IF(E12&lt;=J12,"CRITICAL - below safety stock",IF(E12+F12&lt;=K12,"REORDER NOW","OK")))</f>
        <v/>
      </c>
      <c r="N12" s="10">
        <f>IF(E12="","",E12*D12)</f>
        <v/>
      </c>
    </row>
    <row r="13">
      <c r="A13" s="11" t="n"/>
      <c r="B13" s="11" t="n"/>
      <c r="C13" s="11" t="n"/>
      <c r="D13" s="12" t="n"/>
      <c r="E13" s="13" t="n"/>
      <c r="F13" s="13" t="n"/>
      <c r="G13" s="14" t="n"/>
      <c r="H13" s="13" t="n"/>
      <c r="I13" s="13" t="n"/>
      <c r="J13" s="8">
        <f>IF(G13="","",ROUNDUP(G13*I13,0))</f>
        <v/>
      </c>
      <c r="K13" s="8">
        <f>IF(G13="","",ROUNDUP(G13*H13+J13,0))</f>
        <v/>
      </c>
      <c r="L13" s="8">
        <f>IF(OR(G13="",G13=0),"",ROUND(E13/G13,0))</f>
        <v/>
      </c>
      <c r="M13" s="9">
        <f>IF(G13="","",IF(E13&lt;=J13,"CRITICAL - below safety stock",IF(E13+F13&lt;=K13,"REORDER NOW","OK")))</f>
        <v/>
      </c>
      <c r="N13" s="10">
        <f>IF(E13="","",E13*D13)</f>
        <v/>
      </c>
    </row>
    <row r="14">
      <c r="A14" s="11" t="n"/>
      <c r="B14" s="11" t="n"/>
      <c r="C14" s="11" t="n"/>
      <c r="D14" s="12" t="n"/>
      <c r="E14" s="13" t="n"/>
      <c r="F14" s="13" t="n"/>
      <c r="G14" s="14" t="n"/>
      <c r="H14" s="13" t="n"/>
      <c r="I14" s="13" t="n"/>
      <c r="J14" s="8">
        <f>IF(G14="","",ROUNDUP(G14*I14,0))</f>
        <v/>
      </c>
      <c r="K14" s="8">
        <f>IF(G14="","",ROUNDUP(G14*H14+J14,0))</f>
        <v/>
      </c>
      <c r="L14" s="8">
        <f>IF(OR(G14="",G14=0),"",ROUND(E14/G14,0))</f>
        <v/>
      </c>
      <c r="M14" s="9">
        <f>IF(G14="","",IF(E14&lt;=J14,"CRITICAL - below safety stock",IF(E14+F14&lt;=K14,"REORDER NOW","OK")))</f>
        <v/>
      </c>
      <c r="N14" s="10">
        <f>IF(E14="","",E14*D14)</f>
        <v/>
      </c>
    </row>
    <row r="15">
      <c r="A15" s="11" t="n"/>
      <c r="B15" s="11" t="n"/>
      <c r="C15" s="11" t="n"/>
      <c r="D15" s="12" t="n"/>
      <c r="E15" s="13" t="n"/>
      <c r="F15" s="13" t="n"/>
      <c r="G15" s="14" t="n"/>
      <c r="H15" s="13" t="n"/>
      <c r="I15" s="13" t="n"/>
      <c r="J15" s="8">
        <f>IF(G15="","",ROUNDUP(G15*I15,0))</f>
        <v/>
      </c>
      <c r="K15" s="8">
        <f>IF(G15="","",ROUNDUP(G15*H15+J15,0))</f>
        <v/>
      </c>
      <c r="L15" s="8">
        <f>IF(OR(G15="",G15=0),"",ROUND(E15/G15,0))</f>
        <v/>
      </c>
      <c r="M15" s="9">
        <f>IF(G15="","",IF(E15&lt;=J15,"CRITICAL - below safety stock",IF(E15+F15&lt;=K15,"REORDER NOW","OK")))</f>
        <v/>
      </c>
      <c r="N15" s="10">
        <f>IF(E15="","",E15*D15)</f>
        <v/>
      </c>
    </row>
    <row r="16">
      <c r="A16" s="11" t="n"/>
      <c r="B16" s="11" t="n"/>
      <c r="C16" s="11" t="n"/>
      <c r="D16" s="12" t="n"/>
      <c r="E16" s="13" t="n"/>
      <c r="F16" s="13" t="n"/>
      <c r="G16" s="14" t="n"/>
      <c r="H16" s="13" t="n"/>
      <c r="I16" s="13" t="n"/>
      <c r="J16" s="8">
        <f>IF(G16="","",ROUNDUP(G16*I16,0))</f>
        <v/>
      </c>
      <c r="K16" s="8">
        <f>IF(G16="","",ROUNDUP(G16*H16+J16,0))</f>
        <v/>
      </c>
      <c r="L16" s="8">
        <f>IF(OR(G16="",G16=0),"",ROUND(E16/G16,0))</f>
        <v/>
      </c>
      <c r="M16" s="9">
        <f>IF(G16="","",IF(E16&lt;=J16,"CRITICAL - below safety stock",IF(E16+F16&lt;=K16,"REORDER NOW","OK")))</f>
        <v/>
      </c>
      <c r="N16" s="10">
        <f>IF(E16="","",E16*D16)</f>
        <v/>
      </c>
    </row>
    <row r="17">
      <c r="A17" s="11" t="n"/>
      <c r="B17" s="11" t="n"/>
      <c r="C17" s="11" t="n"/>
      <c r="D17" s="12" t="n"/>
      <c r="E17" s="13" t="n"/>
      <c r="F17" s="13" t="n"/>
      <c r="G17" s="14" t="n"/>
      <c r="H17" s="13" t="n"/>
      <c r="I17" s="13" t="n"/>
      <c r="J17" s="8">
        <f>IF(G17="","",ROUNDUP(G17*I17,0))</f>
        <v/>
      </c>
      <c r="K17" s="8">
        <f>IF(G17="","",ROUNDUP(G17*H17+J17,0))</f>
        <v/>
      </c>
      <c r="L17" s="8">
        <f>IF(OR(G17="",G17=0),"",ROUND(E17/G17,0))</f>
        <v/>
      </c>
      <c r="M17" s="9">
        <f>IF(G17="","",IF(E17&lt;=J17,"CRITICAL - below safety stock",IF(E17+F17&lt;=K17,"REORDER NOW","OK")))</f>
        <v/>
      </c>
      <c r="N17" s="10">
        <f>IF(E17="","",E17*D17)</f>
        <v/>
      </c>
    </row>
    <row r="18">
      <c r="A18" s="11" t="n"/>
      <c r="B18" s="11" t="n"/>
      <c r="C18" s="11" t="n"/>
      <c r="D18" s="12" t="n"/>
      <c r="E18" s="13" t="n"/>
      <c r="F18" s="13" t="n"/>
      <c r="G18" s="14" t="n"/>
      <c r="H18" s="13" t="n"/>
      <c r="I18" s="13" t="n"/>
      <c r="J18" s="8">
        <f>IF(G18="","",ROUNDUP(G18*I18,0))</f>
        <v/>
      </c>
      <c r="K18" s="8">
        <f>IF(G18="","",ROUNDUP(G18*H18+J18,0))</f>
        <v/>
      </c>
      <c r="L18" s="8">
        <f>IF(OR(G18="",G18=0),"",ROUND(E18/G18,0))</f>
        <v/>
      </c>
      <c r="M18" s="9">
        <f>IF(G18="","",IF(E18&lt;=J18,"CRITICAL - below safety stock",IF(E18+F18&lt;=K18,"REORDER NOW","OK")))</f>
        <v/>
      </c>
      <c r="N18" s="10">
        <f>IF(E18="","",E18*D18)</f>
        <v/>
      </c>
    </row>
    <row r="19">
      <c r="A19" s="11" t="n"/>
      <c r="B19" s="11" t="n"/>
      <c r="C19" s="11" t="n"/>
      <c r="D19" s="12" t="n"/>
      <c r="E19" s="13" t="n"/>
      <c r="F19" s="13" t="n"/>
      <c r="G19" s="14" t="n"/>
      <c r="H19" s="13" t="n"/>
      <c r="I19" s="13" t="n"/>
      <c r="J19" s="8">
        <f>IF(G19="","",ROUNDUP(G19*I19,0))</f>
        <v/>
      </c>
      <c r="K19" s="8">
        <f>IF(G19="","",ROUNDUP(G19*H19+J19,0))</f>
        <v/>
      </c>
      <c r="L19" s="8">
        <f>IF(OR(G19="",G19=0),"",ROUND(E19/G19,0))</f>
        <v/>
      </c>
      <c r="M19" s="9">
        <f>IF(G19="","",IF(E19&lt;=J19,"CRITICAL - below safety stock",IF(E19+F19&lt;=K19,"REORDER NOW","OK")))</f>
        <v/>
      </c>
      <c r="N19" s="10">
        <f>IF(E19="","",E19*D19)</f>
        <v/>
      </c>
    </row>
    <row r="20">
      <c r="A20" s="11" t="n"/>
      <c r="B20" s="11" t="n"/>
      <c r="C20" s="11" t="n"/>
      <c r="D20" s="12" t="n"/>
      <c r="E20" s="13" t="n"/>
      <c r="F20" s="13" t="n"/>
      <c r="G20" s="14" t="n"/>
      <c r="H20" s="13" t="n"/>
      <c r="I20" s="13" t="n"/>
      <c r="J20" s="8">
        <f>IF(G20="","",ROUNDUP(G20*I20,0))</f>
        <v/>
      </c>
      <c r="K20" s="8">
        <f>IF(G20="","",ROUNDUP(G20*H20+J20,0))</f>
        <v/>
      </c>
      <c r="L20" s="8">
        <f>IF(OR(G20="",G20=0),"",ROUND(E20/G20,0))</f>
        <v/>
      </c>
      <c r="M20" s="9">
        <f>IF(G20="","",IF(E20&lt;=J20,"CRITICAL - below safety stock",IF(E20+F20&lt;=K20,"REORDER NOW","OK")))</f>
        <v/>
      </c>
      <c r="N20" s="10">
        <f>IF(E20="","",E20*D20)</f>
        <v/>
      </c>
    </row>
    <row r="21">
      <c r="A21" s="11" t="n"/>
      <c r="B21" s="11" t="n"/>
      <c r="C21" s="11" t="n"/>
      <c r="D21" s="12" t="n"/>
      <c r="E21" s="13" t="n"/>
      <c r="F21" s="13" t="n"/>
      <c r="G21" s="14" t="n"/>
      <c r="H21" s="13" t="n"/>
      <c r="I21" s="13" t="n"/>
      <c r="J21" s="8">
        <f>IF(G21="","",ROUNDUP(G21*I21,0))</f>
        <v/>
      </c>
      <c r="K21" s="8">
        <f>IF(G21="","",ROUNDUP(G21*H21+J21,0))</f>
        <v/>
      </c>
      <c r="L21" s="8">
        <f>IF(OR(G21="",G21=0),"",ROUND(E21/G21,0))</f>
        <v/>
      </c>
      <c r="M21" s="9">
        <f>IF(G21="","",IF(E21&lt;=J21,"CRITICAL - below safety stock",IF(E21+F21&lt;=K21,"REORDER NOW","OK")))</f>
        <v/>
      </c>
      <c r="N21" s="10">
        <f>IF(E21="","",E21*D21)</f>
        <v/>
      </c>
    </row>
    <row r="22">
      <c r="A22" s="11" t="n"/>
      <c r="B22" s="11" t="n"/>
      <c r="C22" s="11" t="n"/>
      <c r="D22" s="12" t="n"/>
      <c r="E22" s="13" t="n"/>
      <c r="F22" s="13" t="n"/>
      <c r="G22" s="14" t="n"/>
      <c r="H22" s="13" t="n"/>
      <c r="I22" s="13" t="n"/>
      <c r="J22" s="8">
        <f>IF(G22="","",ROUNDUP(G22*I22,0))</f>
        <v/>
      </c>
      <c r="K22" s="8">
        <f>IF(G22="","",ROUNDUP(G22*H22+J22,0))</f>
        <v/>
      </c>
      <c r="L22" s="8">
        <f>IF(OR(G22="",G22=0),"",ROUND(E22/G22,0))</f>
        <v/>
      </c>
      <c r="M22" s="9">
        <f>IF(G22="","",IF(E22&lt;=J22,"CRITICAL - below safety stock",IF(E22+F22&lt;=K22,"REORDER NOW","OK")))</f>
        <v/>
      </c>
      <c r="N22" s="10">
        <f>IF(E22="","",E22*D22)</f>
        <v/>
      </c>
    </row>
    <row r="23">
      <c r="A23" s="11" t="n"/>
      <c r="B23" s="11" t="n"/>
      <c r="C23" s="11" t="n"/>
      <c r="D23" s="12" t="n"/>
      <c r="E23" s="13" t="n"/>
      <c r="F23" s="13" t="n"/>
      <c r="G23" s="14" t="n"/>
      <c r="H23" s="13" t="n"/>
      <c r="I23" s="13" t="n"/>
      <c r="J23" s="8">
        <f>IF(G23="","",ROUNDUP(G23*I23,0))</f>
        <v/>
      </c>
      <c r="K23" s="8">
        <f>IF(G23="","",ROUNDUP(G23*H23+J23,0))</f>
        <v/>
      </c>
      <c r="L23" s="8">
        <f>IF(OR(G23="",G23=0),"",ROUND(E23/G23,0))</f>
        <v/>
      </c>
      <c r="M23" s="9">
        <f>IF(G23="","",IF(E23&lt;=J23,"CRITICAL - below safety stock",IF(E23+F23&lt;=K23,"REORDER NOW","OK")))</f>
        <v/>
      </c>
      <c r="N23" s="10">
        <f>IF(E23="","",E23*D23)</f>
        <v/>
      </c>
    </row>
    <row r="24">
      <c r="A24" s="11" t="n"/>
      <c r="B24" s="11" t="n"/>
      <c r="C24" s="11" t="n"/>
      <c r="D24" s="12" t="n"/>
      <c r="E24" s="13" t="n"/>
      <c r="F24" s="13" t="n"/>
      <c r="G24" s="14" t="n"/>
      <c r="H24" s="13" t="n"/>
      <c r="I24" s="13" t="n"/>
      <c r="J24" s="8">
        <f>IF(G24="","",ROUNDUP(G24*I24,0))</f>
        <v/>
      </c>
      <c r="K24" s="8">
        <f>IF(G24="","",ROUNDUP(G24*H24+J24,0))</f>
        <v/>
      </c>
      <c r="L24" s="8">
        <f>IF(OR(G24="",G24=0),"",ROUND(E24/G24,0))</f>
        <v/>
      </c>
      <c r="M24" s="9">
        <f>IF(G24="","",IF(E24&lt;=J24,"CRITICAL - below safety stock",IF(E24+F24&lt;=K24,"REORDER NOW","OK")))</f>
        <v/>
      </c>
      <c r="N24" s="10">
        <f>IF(E24="","",E24*D24)</f>
        <v/>
      </c>
    </row>
    <row r="25">
      <c r="A25" s="11" t="n"/>
      <c r="B25" s="11" t="n"/>
      <c r="C25" s="11" t="n"/>
      <c r="D25" s="12" t="n"/>
      <c r="E25" s="13" t="n"/>
      <c r="F25" s="13" t="n"/>
      <c r="G25" s="14" t="n"/>
      <c r="H25" s="13" t="n"/>
      <c r="I25" s="13" t="n"/>
      <c r="J25" s="8">
        <f>IF(G25="","",ROUNDUP(G25*I25,0))</f>
        <v/>
      </c>
      <c r="K25" s="8">
        <f>IF(G25="","",ROUNDUP(G25*H25+J25,0))</f>
        <v/>
      </c>
      <c r="L25" s="8">
        <f>IF(OR(G25="",G25=0),"",ROUND(E25/G25,0))</f>
        <v/>
      </c>
      <c r="M25" s="9">
        <f>IF(G25="","",IF(E25&lt;=J25,"CRITICAL - below safety stock",IF(E25+F25&lt;=K25,"REORDER NOW","OK")))</f>
        <v/>
      </c>
      <c r="N25" s="10">
        <f>IF(E25="","",E25*D25)</f>
        <v/>
      </c>
    </row>
    <row r="26">
      <c r="A26" s="11" t="n"/>
      <c r="B26" s="11" t="n"/>
      <c r="C26" s="11" t="n"/>
      <c r="D26" s="12" t="n"/>
      <c r="E26" s="13" t="n"/>
      <c r="F26" s="13" t="n"/>
      <c r="G26" s="14" t="n"/>
      <c r="H26" s="13" t="n"/>
      <c r="I26" s="13" t="n"/>
      <c r="J26" s="8">
        <f>IF(G26="","",ROUNDUP(G26*I26,0))</f>
        <v/>
      </c>
      <c r="K26" s="8">
        <f>IF(G26="","",ROUNDUP(G26*H26+J26,0))</f>
        <v/>
      </c>
      <c r="L26" s="8">
        <f>IF(OR(G26="",G26=0),"",ROUND(E26/G26,0))</f>
        <v/>
      </c>
      <c r="M26" s="9">
        <f>IF(G26="","",IF(E26&lt;=J26,"CRITICAL - below safety stock",IF(E26+F26&lt;=K26,"REORDER NOW","OK")))</f>
        <v/>
      </c>
      <c r="N26" s="10">
        <f>IF(E26="","",E26*D26)</f>
        <v/>
      </c>
    </row>
    <row r="27">
      <c r="A27" s="11" t="n"/>
      <c r="B27" s="11" t="n"/>
      <c r="C27" s="11" t="n"/>
      <c r="D27" s="12" t="n"/>
      <c r="E27" s="13" t="n"/>
      <c r="F27" s="13" t="n"/>
      <c r="G27" s="14" t="n"/>
      <c r="H27" s="13" t="n"/>
      <c r="I27" s="13" t="n"/>
      <c r="J27" s="8">
        <f>IF(G27="","",ROUNDUP(G27*I27,0))</f>
        <v/>
      </c>
      <c r="K27" s="8">
        <f>IF(G27="","",ROUNDUP(G27*H27+J27,0))</f>
        <v/>
      </c>
      <c r="L27" s="8">
        <f>IF(OR(G27="",G27=0),"",ROUND(E27/G27,0))</f>
        <v/>
      </c>
      <c r="M27" s="9">
        <f>IF(G27="","",IF(E27&lt;=J27,"CRITICAL - below safety stock",IF(E27+F27&lt;=K27,"REORDER NOW","OK")))</f>
        <v/>
      </c>
      <c r="N27" s="10">
        <f>IF(E27="","",E27*D27)</f>
        <v/>
      </c>
    </row>
    <row r="28">
      <c r="A28" s="11" t="n"/>
      <c r="B28" s="11" t="n"/>
      <c r="C28" s="11" t="n"/>
      <c r="D28" s="12" t="n"/>
      <c r="E28" s="13" t="n"/>
      <c r="F28" s="13" t="n"/>
      <c r="G28" s="14" t="n"/>
      <c r="H28" s="13" t="n"/>
      <c r="I28" s="13" t="n"/>
      <c r="J28" s="8">
        <f>IF(G28="","",ROUNDUP(G28*I28,0))</f>
        <v/>
      </c>
      <c r="K28" s="8">
        <f>IF(G28="","",ROUNDUP(G28*H28+J28,0))</f>
        <v/>
      </c>
      <c r="L28" s="8">
        <f>IF(OR(G28="",G28=0),"",ROUND(E28/G28,0))</f>
        <v/>
      </c>
      <c r="M28" s="9">
        <f>IF(G28="","",IF(E28&lt;=J28,"CRITICAL - below safety stock",IF(E28+F28&lt;=K28,"REORDER NOW","OK")))</f>
        <v/>
      </c>
      <c r="N28" s="10">
        <f>IF(E28="","",E28*D28)</f>
        <v/>
      </c>
    </row>
    <row r="29">
      <c r="A29" s="11" t="n"/>
      <c r="B29" s="11" t="n"/>
      <c r="C29" s="11" t="n"/>
      <c r="D29" s="12" t="n"/>
      <c r="E29" s="13" t="n"/>
      <c r="F29" s="13" t="n"/>
      <c r="G29" s="14" t="n"/>
      <c r="H29" s="13" t="n"/>
      <c r="I29" s="13" t="n"/>
      <c r="J29" s="8">
        <f>IF(G29="","",ROUNDUP(G29*I29,0))</f>
        <v/>
      </c>
      <c r="K29" s="8">
        <f>IF(G29="","",ROUNDUP(G29*H29+J29,0))</f>
        <v/>
      </c>
      <c r="L29" s="8">
        <f>IF(OR(G29="",G29=0),"",ROUND(E29/G29,0))</f>
        <v/>
      </c>
      <c r="M29" s="9">
        <f>IF(G29="","",IF(E29&lt;=J29,"CRITICAL - below safety stock",IF(E29+F29&lt;=K29,"REORDER NOW","OK")))</f>
        <v/>
      </c>
      <c r="N29" s="10">
        <f>IF(E29="","",E29*D29)</f>
        <v/>
      </c>
    </row>
    <row r="30">
      <c r="A30" s="11" t="n"/>
      <c r="B30" s="11" t="n"/>
      <c r="C30" s="11" t="n"/>
      <c r="D30" s="12" t="n"/>
      <c r="E30" s="13" t="n"/>
      <c r="F30" s="13" t="n"/>
      <c r="G30" s="14" t="n"/>
      <c r="H30" s="13" t="n"/>
      <c r="I30" s="13" t="n"/>
      <c r="J30" s="8">
        <f>IF(G30="","",ROUNDUP(G30*I30,0))</f>
        <v/>
      </c>
      <c r="K30" s="8">
        <f>IF(G30="","",ROUNDUP(G30*H30+J30,0))</f>
        <v/>
      </c>
      <c r="L30" s="8">
        <f>IF(OR(G30="",G30=0),"",ROUND(E30/G30,0))</f>
        <v/>
      </c>
      <c r="M30" s="9">
        <f>IF(G30="","",IF(E30&lt;=J30,"CRITICAL - below safety stock",IF(E30+F30&lt;=K30,"REORDER NOW","OK")))</f>
        <v/>
      </c>
      <c r="N30" s="10">
        <f>IF(E30="","",E30*D30)</f>
        <v/>
      </c>
    </row>
    <row r="31">
      <c r="A31" s="11" t="n"/>
      <c r="B31" s="11" t="n"/>
      <c r="C31" s="11" t="n"/>
      <c r="D31" s="12" t="n"/>
      <c r="E31" s="13" t="n"/>
      <c r="F31" s="13" t="n"/>
      <c r="G31" s="14" t="n"/>
      <c r="H31" s="13" t="n"/>
      <c r="I31" s="13" t="n"/>
      <c r="J31" s="8">
        <f>IF(G31="","",ROUNDUP(G31*I31,0))</f>
        <v/>
      </c>
      <c r="K31" s="8">
        <f>IF(G31="","",ROUNDUP(G31*H31+J31,0))</f>
        <v/>
      </c>
      <c r="L31" s="8">
        <f>IF(OR(G31="",G31=0),"",ROUND(E31/G31,0))</f>
        <v/>
      </c>
      <c r="M31" s="9">
        <f>IF(G31="","",IF(E31&lt;=J31,"CRITICAL - below safety stock",IF(E31+F31&lt;=K31,"REORDER NOW","OK")))</f>
        <v/>
      </c>
      <c r="N31" s="10">
        <f>IF(E31="","",E31*D31)</f>
        <v/>
      </c>
    </row>
    <row r="32">
      <c r="A32" s="11" t="n"/>
      <c r="B32" s="11" t="n"/>
      <c r="C32" s="11" t="n"/>
      <c r="D32" s="12" t="n"/>
      <c r="E32" s="13" t="n"/>
      <c r="F32" s="13" t="n"/>
      <c r="G32" s="14" t="n"/>
      <c r="H32" s="13" t="n"/>
      <c r="I32" s="13" t="n"/>
      <c r="J32" s="8">
        <f>IF(G32="","",ROUNDUP(G32*I32,0))</f>
        <v/>
      </c>
      <c r="K32" s="8">
        <f>IF(G32="","",ROUNDUP(G32*H32+J32,0))</f>
        <v/>
      </c>
      <c r="L32" s="8">
        <f>IF(OR(G32="",G32=0),"",ROUND(E32/G32,0))</f>
        <v/>
      </c>
      <c r="M32" s="9">
        <f>IF(G32="","",IF(E32&lt;=J32,"CRITICAL - below safety stock",IF(E32+F32&lt;=K32,"REORDER NOW","OK")))</f>
        <v/>
      </c>
      <c r="N32" s="10">
        <f>IF(E32="","",E32*D32)</f>
        <v/>
      </c>
    </row>
    <row r="33">
      <c r="A33" s="11" t="n"/>
      <c r="B33" s="11" t="n"/>
      <c r="C33" s="11" t="n"/>
      <c r="D33" s="12" t="n"/>
      <c r="E33" s="13" t="n"/>
      <c r="F33" s="13" t="n"/>
      <c r="G33" s="14" t="n"/>
      <c r="H33" s="13" t="n"/>
      <c r="I33" s="13" t="n"/>
      <c r="J33" s="8">
        <f>IF(G33="","",ROUNDUP(G33*I33,0))</f>
        <v/>
      </c>
      <c r="K33" s="8">
        <f>IF(G33="","",ROUNDUP(G33*H33+J33,0))</f>
        <v/>
      </c>
      <c r="L33" s="8">
        <f>IF(OR(G33="",G33=0),"",ROUND(E33/G33,0))</f>
        <v/>
      </c>
      <c r="M33" s="9">
        <f>IF(G33="","",IF(E33&lt;=J33,"CRITICAL - below safety stock",IF(E33+F33&lt;=K33,"REORDER NOW","OK")))</f>
        <v/>
      </c>
      <c r="N33" s="10">
        <f>IF(E33="","",E33*D33)</f>
        <v/>
      </c>
    </row>
    <row r="34">
      <c r="A34" s="11" t="n"/>
      <c r="B34" s="11" t="n"/>
      <c r="C34" s="11" t="n"/>
      <c r="D34" s="12" t="n"/>
      <c r="E34" s="13" t="n"/>
      <c r="F34" s="13" t="n"/>
      <c r="G34" s="14" t="n"/>
      <c r="H34" s="13" t="n"/>
      <c r="I34" s="13" t="n"/>
      <c r="J34" s="8">
        <f>IF(G34="","",ROUNDUP(G34*I34,0))</f>
        <v/>
      </c>
      <c r="K34" s="8">
        <f>IF(G34="","",ROUNDUP(G34*H34+J34,0))</f>
        <v/>
      </c>
      <c r="L34" s="8">
        <f>IF(OR(G34="",G34=0),"",ROUND(E34/G34,0))</f>
        <v/>
      </c>
      <c r="M34" s="9">
        <f>IF(G34="","",IF(E34&lt;=J34,"CRITICAL - below safety stock",IF(E34+F34&lt;=K34,"REORDER NOW","OK")))</f>
        <v/>
      </c>
      <c r="N34" s="10">
        <f>IF(E34="","",E34*D34)</f>
        <v/>
      </c>
    </row>
    <row r="35">
      <c r="A35" s="11" t="n"/>
      <c r="B35" s="11" t="n"/>
      <c r="C35" s="11" t="n"/>
      <c r="D35" s="12" t="n"/>
      <c r="E35" s="13" t="n"/>
      <c r="F35" s="13" t="n"/>
      <c r="G35" s="14" t="n"/>
      <c r="H35" s="13" t="n"/>
      <c r="I35" s="13" t="n"/>
      <c r="J35" s="8">
        <f>IF(G35="","",ROUNDUP(G35*I35,0))</f>
        <v/>
      </c>
      <c r="K35" s="8">
        <f>IF(G35="","",ROUNDUP(G35*H35+J35,0))</f>
        <v/>
      </c>
      <c r="L35" s="8">
        <f>IF(OR(G35="",G35=0),"",ROUND(E35/G35,0))</f>
        <v/>
      </c>
      <c r="M35" s="9">
        <f>IF(G35="","",IF(E35&lt;=J35,"CRITICAL - below safety stock",IF(E35+F35&lt;=K35,"REORDER NOW","OK")))</f>
        <v/>
      </c>
      <c r="N35" s="10">
        <f>IF(E35="","",E35*D35)</f>
        <v/>
      </c>
    </row>
    <row r="36">
      <c r="A36" s="11" t="n"/>
      <c r="B36" s="11" t="n"/>
      <c r="C36" s="11" t="n"/>
      <c r="D36" s="12" t="n"/>
      <c r="E36" s="13" t="n"/>
      <c r="F36" s="13" t="n"/>
      <c r="G36" s="14" t="n"/>
      <c r="H36" s="13" t="n"/>
      <c r="I36" s="13" t="n"/>
      <c r="J36" s="8">
        <f>IF(G36="","",ROUNDUP(G36*I36,0))</f>
        <v/>
      </c>
      <c r="K36" s="8">
        <f>IF(G36="","",ROUNDUP(G36*H36+J36,0))</f>
        <v/>
      </c>
      <c r="L36" s="8">
        <f>IF(OR(G36="",G36=0),"",ROUND(E36/G36,0))</f>
        <v/>
      </c>
      <c r="M36" s="9">
        <f>IF(G36="","",IF(E36&lt;=J36,"CRITICAL - below safety stock",IF(E36+F36&lt;=K36,"REORDER NOW","OK")))</f>
        <v/>
      </c>
      <c r="N36" s="10">
        <f>IF(E36="","",E36*D36)</f>
        <v/>
      </c>
    </row>
    <row r="37">
      <c r="A37" s="11" t="n"/>
      <c r="B37" s="11" t="n"/>
      <c r="C37" s="11" t="n"/>
      <c r="D37" s="12" t="n"/>
      <c r="E37" s="13" t="n"/>
      <c r="F37" s="13" t="n"/>
      <c r="G37" s="14" t="n"/>
      <c r="H37" s="13" t="n"/>
      <c r="I37" s="13" t="n"/>
      <c r="J37" s="8">
        <f>IF(G37="","",ROUNDUP(G37*I37,0))</f>
        <v/>
      </c>
      <c r="K37" s="8">
        <f>IF(G37="","",ROUNDUP(G37*H37+J37,0))</f>
        <v/>
      </c>
      <c r="L37" s="8">
        <f>IF(OR(G37="",G37=0),"",ROUND(E37/G37,0))</f>
        <v/>
      </c>
      <c r="M37" s="9">
        <f>IF(G37="","",IF(E37&lt;=J37,"CRITICAL - below safety stock",IF(E37+F37&lt;=K37,"REORDER NOW","OK")))</f>
        <v/>
      </c>
      <c r="N37" s="10">
        <f>IF(E37="","",E37*D37)</f>
        <v/>
      </c>
    </row>
    <row r="38">
      <c r="A38" s="11" t="n"/>
      <c r="B38" s="11" t="n"/>
      <c r="C38" s="11" t="n"/>
      <c r="D38" s="12" t="n"/>
      <c r="E38" s="13" t="n"/>
      <c r="F38" s="13" t="n"/>
      <c r="G38" s="14" t="n"/>
      <c r="H38" s="13" t="n"/>
      <c r="I38" s="13" t="n"/>
      <c r="J38" s="8">
        <f>IF(G38="","",ROUNDUP(G38*I38,0))</f>
        <v/>
      </c>
      <c r="K38" s="8">
        <f>IF(G38="","",ROUNDUP(G38*H38+J38,0))</f>
        <v/>
      </c>
      <c r="L38" s="8">
        <f>IF(OR(G38="",G38=0),"",ROUND(E38/G38,0))</f>
        <v/>
      </c>
      <c r="M38" s="9">
        <f>IF(G38="","",IF(E38&lt;=J38,"CRITICAL - below safety stock",IF(E38+F38&lt;=K38,"REORDER NOW","OK")))</f>
        <v/>
      </c>
      <c r="N38" s="10">
        <f>IF(E38="","",E38*D38)</f>
        <v/>
      </c>
    </row>
    <row r="39">
      <c r="A39" s="11" t="n"/>
      <c r="B39" s="11" t="n"/>
      <c r="C39" s="11" t="n"/>
      <c r="D39" s="12" t="n"/>
      <c r="E39" s="13" t="n"/>
      <c r="F39" s="13" t="n"/>
      <c r="G39" s="14" t="n"/>
      <c r="H39" s="13" t="n"/>
      <c r="I39" s="13" t="n"/>
      <c r="J39" s="8">
        <f>IF(G39="","",ROUNDUP(G39*I39,0))</f>
        <v/>
      </c>
      <c r="K39" s="8">
        <f>IF(G39="","",ROUNDUP(G39*H39+J39,0))</f>
        <v/>
      </c>
      <c r="L39" s="8">
        <f>IF(OR(G39="",G39=0),"",ROUND(E39/G39,0))</f>
        <v/>
      </c>
      <c r="M39" s="9">
        <f>IF(G39="","",IF(E39&lt;=J39,"CRITICAL - below safety stock",IF(E39+F39&lt;=K39,"REORDER NOW","OK")))</f>
        <v/>
      </c>
      <c r="N39" s="10">
        <f>IF(E39="","",E39*D39)</f>
        <v/>
      </c>
    </row>
    <row r="40">
      <c r="A40" s="11" t="n"/>
      <c r="B40" s="11" t="n"/>
      <c r="C40" s="11" t="n"/>
      <c r="D40" s="12" t="n"/>
      <c r="E40" s="13" t="n"/>
      <c r="F40" s="13" t="n"/>
      <c r="G40" s="14" t="n"/>
      <c r="H40" s="13" t="n"/>
      <c r="I40" s="13" t="n"/>
      <c r="J40" s="8">
        <f>IF(G40="","",ROUNDUP(G40*I40,0))</f>
        <v/>
      </c>
      <c r="K40" s="8">
        <f>IF(G40="","",ROUNDUP(G40*H40+J40,0))</f>
        <v/>
      </c>
      <c r="L40" s="8">
        <f>IF(OR(G40="",G40=0),"",ROUND(E40/G40,0))</f>
        <v/>
      </c>
      <c r="M40" s="9">
        <f>IF(G40="","",IF(E40&lt;=J40,"CRITICAL - below safety stock",IF(E40+F40&lt;=K40,"REORDER NOW","OK")))</f>
        <v/>
      </c>
      <c r="N40" s="10">
        <f>IF(E40="","",E40*D40)</f>
        <v/>
      </c>
    </row>
    <row r="41">
      <c r="A41" s="11" t="n"/>
      <c r="B41" s="11" t="n"/>
      <c r="C41" s="11" t="n"/>
      <c r="D41" s="12" t="n"/>
      <c r="E41" s="13" t="n"/>
      <c r="F41" s="13" t="n"/>
      <c r="G41" s="14" t="n"/>
      <c r="H41" s="13" t="n"/>
      <c r="I41" s="13" t="n"/>
      <c r="J41" s="8">
        <f>IF(G41="","",ROUNDUP(G41*I41,0))</f>
        <v/>
      </c>
      <c r="K41" s="8">
        <f>IF(G41="","",ROUNDUP(G41*H41+J41,0))</f>
        <v/>
      </c>
      <c r="L41" s="8">
        <f>IF(OR(G41="",G41=0),"",ROUND(E41/G41,0))</f>
        <v/>
      </c>
      <c r="M41" s="9">
        <f>IF(G41="","",IF(E41&lt;=J41,"CRITICAL - below safety stock",IF(E41+F41&lt;=K41,"REORDER NOW","OK")))</f>
        <v/>
      </c>
      <c r="N41" s="10">
        <f>IF(E41="","",E41*D41)</f>
        <v/>
      </c>
    </row>
    <row r="42">
      <c r="A42" s="11" t="n"/>
      <c r="B42" s="11" t="n"/>
      <c r="C42" s="11" t="n"/>
      <c r="D42" s="12" t="n"/>
      <c r="E42" s="13" t="n"/>
      <c r="F42" s="13" t="n"/>
      <c r="G42" s="14" t="n"/>
      <c r="H42" s="13" t="n"/>
      <c r="I42" s="13" t="n"/>
      <c r="J42" s="8">
        <f>IF(G42="","",ROUNDUP(G42*I42,0))</f>
        <v/>
      </c>
      <c r="K42" s="8">
        <f>IF(G42="","",ROUNDUP(G42*H42+J42,0))</f>
        <v/>
      </c>
      <c r="L42" s="8">
        <f>IF(OR(G42="",G42=0),"",ROUND(E42/G42,0))</f>
        <v/>
      </c>
      <c r="M42" s="9">
        <f>IF(G42="","",IF(E42&lt;=J42,"CRITICAL - below safety stock",IF(E42+F42&lt;=K42,"REORDER NOW","OK")))</f>
        <v/>
      </c>
      <c r="N42" s="10">
        <f>IF(E42="","",E42*D42)</f>
        <v/>
      </c>
    </row>
    <row r="43">
      <c r="A43" s="11" t="n"/>
      <c r="B43" s="11" t="n"/>
      <c r="C43" s="11" t="n"/>
      <c r="D43" s="12" t="n"/>
      <c r="E43" s="13" t="n"/>
      <c r="F43" s="13" t="n"/>
      <c r="G43" s="14" t="n"/>
      <c r="H43" s="13" t="n"/>
      <c r="I43" s="13" t="n"/>
      <c r="J43" s="8">
        <f>IF(G43="","",ROUNDUP(G43*I43,0))</f>
        <v/>
      </c>
      <c r="K43" s="8">
        <f>IF(G43="","",ROUNDUP(G43*H43+J43,0))</f>
        <v/>
      </c>
      <c r="L43" s="8">
        <f>IF(OR(G43="",G43=0),"",ROUND(E43/G43,0))</f>
        <v/>
      </c>
      <c r="M43" s="9">
        <f>IF(G43="","",IF(E43&lt;=J43,"CRITICAL - below safety stock",IF(E43+F43&lt;=K43,"REORDER NOW","OK")))</f>
        <v/>
      </c>
      <c r="N43" s="10">
        <f>IF(E43="","",E43*D43)</f>
        <v/>
      </c>
    </row>
    <row r="44">
      <c r="A44" s="11" t="n"/>
      <c r="B44" s="11" t="n"/>
      <c r="C44" s="11" t="n"/>
      <c r="D44" s="12" t="n"/>
      <c r="E44" s="13" t="n"/>
      <c r="F44" s="13" t="n"/>
      <c r="G44" s="14" t="n"/>
      <c r="H44" s="13" t="n"/>
      <c r="I44" s="13" t="n"/>
      <c r="J44" s="8">
        <f>IF(G44="","",ROUNDUP(G44*I44,0))</f>
        <v/>
      </c>
      <c r="K44" s="8">
        <f>IF(G44="","",ROUNDUP(G44*H44+J44,0))</f>
        <v/>
      </c>
      <c r="L44" s="8">
        <f>IF(OR(G44="",G44=0),"",ROUND(E44/G44,0))</f>
        <v/>
      </c>
      <c r="M44" s="9">
        <f>IF(G44="","",IF(E44&lt;=J44,"CRITICAL - below safety stock",IF(E44+F44&lt;=K44,"REORDER NOW","OK")))</f>
        <v/>
      </c>
      <c r="N44" s="10">
        <f>IF(E44="","",E44*D44)</f>
        <v/>
      </c>
    </row>
    <row r="45">
      <c r="A45" s="11" t="n"/>
      <c r="B45" s="11" t="n"/>
      <c r="C45" s="11" t="n"/>
      <c r="D45" s="12" t="n"/>
      <c r="E45" s="13" t="n"/>
      <c r="F45" s="13" t="n"/>
      <c r="G45" s="14" t="n"/>
      <c r="H45" s="13" t="n"/>
      <c r="I45" s="13" t="n"/>
      <c r="J45" s="8">
        <f>IF(G45="","",ROUNDUP(G45*I45,0))</f>
        <v/>
      </c>
      <c r="K45" s="8">
        <f>IF(G45="","",ROUNDUP(G45*H45+J45,0))</f>
        <v/>
      </c>
      <c r="L45" s="8">
        <f>IF(OR(G45="",G45=0),"",ROUND(E45/G45,0))</f>
        <v/>
      </c>
      <c r="M45" s="9">
        <f>IF(G45="","",IF(E45&lt;=J45,"CRITICAL - below safety stock",IF(E45+F45&lt;=K45,"REORDER NOW","OK")))</f>
        <v/>
      </c>
      <c r="N45" s="10">
        <f>IF(E45="","",E45*D45)</f>
        <v/>
      </c>
    </row>
    <row r="46">
      <c r="A46" s="11" t="n"/>
      <c r="B46" s="11" t="n"/>
      <c r="C46" s="11" t="n"/>
      <c r="D46" s="12" t="n"/>
      <c r="E46" s="13" t="n"/>
      <c r="F46" s="13" t="n"/>
      <c r="G46" s="14" t="n"/>
      <c r="H46" s="13" t="n"/>
      <c r="I46" s="13" t="n"/>
      <c r="J46" s="8">
        <f>IF(G46="","",ROUNDUP(G46*I46,0))</f>
        <v/>
      </c>
      <c r="K46" s="8">
        <f>IF(G46="","",ROUNDUP(G46*H46+J46,0))</f>
        <v/>
      </c>
      <c r="L46" s="8">
        <f>IF(OR(G46="",G46=0),"",ROUND(E46/G46,0))</f>
        <v/>
      </c>
      <c r="M46" s="9">
        <f>IF(G46="","",IF(E46&lt;=J46,"CRITICAL - below safety stock",IF(E46+F46&lt;=K46,"REORDER NOW","OK")))</f>
        <v/>
      </c>
      <c r="N46" s="10">
        <f>IF(E46="","",E46*D46)</f>
        <v/>
      </c>
    </row>
    <row r="47">
      <c r="A47" s="11" t="n"/>
      <c r="B47" s="11" t="n"/>
      <c r="C47" s="11" t="n"/>
      <c r="D47" s="12" t="n"/>
      <c r="E47" s="13" t="n"/>
      <c r="F47" s="13" t="n"/>
      <c r="G47" s="14" t="n"/>
      <c r="H47" s="13" t="n"/>
      <c r="I47" s="13" t="n"/>
      <c r="J47" s="8">
        <f>IF(G47="","",ROUNDUP(G47*I47,0))</f>
        <v/>
      </c>
      <c r="K47" s="8">
        <f>IF(G47="","",ROUNDUP(G47*H47+J47,0))</f>
        <v/>
      </c>
      <c r="L47" s="8">
        <f>IF(OR(G47="",G47=0),"",ROUND(E47/G47,0))</f>
        <v/>
      </c>
      <c r="M47" s="9">
        <f>IF(G47="","",IF(E47&lt;=J47,"CRITICAL - below safety stock",IF(E47+F47&lt;=K47,"REORDER NOW","OK")))</f>
        <v/>
      </c>
      <c r="N47" s="10">
        <f>IF(E47="","",E47*D47)</f>
        <v/>
      </c>
    </row>
    <row r="48">
      <c r="A48" s="11" t="n"/>
      <c r="B48" s="11" t="n"/>
      <c r="C48" s="11" t="n"/>
      <c r="D48" s="12" t="n"/>
      <c r="E48" s="13" t="n"/>
      <c r="F48" s="13" t="n"/>
      <c r="G48" s="14" t="n"/>
      <c r="H48" s="13" t="n"/>
      <c r="I48" s="13" t="n"/>
      <c r="J48" s="8">
        <f>IF(G48="","",ROUNDUP(G48*I48,0))</f>
        <v/>
      </c>
      <c r="K48" s="8">
        <f>IF(G48="","",ROUNDUP(G48*H48+J48,0))</f>
        <v/>
      </c>
      <c r="L48" s="8">
        <f>IF(OR(G48="",G48=0),"",ROUND(E48/G48,0))</f>
        <v/>
      </c>
      <c r="M48" s="9">
        <f>IF(G48="","",IF(E48&lt;=J48,"CRITICAL - below safety stock",IF(E48+F48&lt;=K48,"REORDER NOW","OK")))</f>
        <v/>
      </c>
      <c r="N48" s="10">
        <f>IF(E48="","",E48*D48)</f>
        <v/>
      </c>
    </row>
    <row r="49">
      <c r="A49" s="11" t="n"/>
      <c r="B49" s="11" t="n"/>
      <c r="C49" s="11" t="n"/>
      <c r="D49" s="12" t="n"/>
      <c r="E49" s="13" t="n"/>
      <c r="F49" s="13" t="n"/>
      <c r="G49" s="14" t="n"/>
      <c r="H49" s="13" t="n"/>
      <c r="I49" s="13" t="n"/>
      <c r="J49" s="8">
        <f>IF(G49="","",ROUNDUP(G49*I49,0))</f>
        <v/>
      </c>
      <c r="K49" s="8">
        <f>IF(G49="","",ROUNDUP(G49*H49+J49,0))</f>
        <v/>
      </c>
      <c r="L49" s="8">
        <f>IF(OR(G49="",G49=0),"",ROUND(E49/G49,0))</f>
        <v/>
      </c>
      <c r="M49" s="9">
        <f>IF(G49="","",IF(E49&lt;=J49,"CRITICAL - below safety stock",IF(E49+F49&lt;=K49,"REORDER NOW","OK")))</f>
        <v/>
      </c>
      <c r="N49" s="10">
        <f>IF(E49="","",E49*D49)</f>
        <v/>
      </c>
    </row>
    <row r="50">
      <c r="A50" s="11" t="n"/>
      <c r="B50" s="11" t="n"/>
      <c r="C50" s="11" t="n"/>
      <c r="D50" s="12" t="n"/>
      <c r="E50" s="13" t="n"/>
      <c r="F50" s="13" t="n"/>
      <c r="G50" s="14" t="n"/>
      <c r="H50" s="13" t="n"/>
      <c r="I50" s="13" t="n"/>
      <c r="J50" s="8">
        <f>IF(G50="","",ROUNDUP(G50*I50,0))</f>
        <v/>
      </c>
      <c r="K50" s="8">
        <f>IF(G50="","",ROUNDUP(G50*H50+J50,0))</f>
        <v/>
      </c>
      <c r="L50" s="8">
        <f>IF(OR(G50="",G50=0),"",ROUND(E50/G50,0))</f>
        <v/>
      </c>
      <c r="M50" s="9">
        <f>IF(G50="","",IF(E50&lt;=J50,"CRITICAL - below safety stock",IF(E50+F50&lt;=K50,"REORDER NOW","OK")))</f>
        <v/>
      </c>
      <c r="N50" s="10">
        <f>IF(E50="","",E50*D50)</f>
        <v/>
      </c>
    </row>
    <row r="51">
      <c r="A51" s="11" t="n"/>
      <c r="B51" s="11" t="n"/>
      <c r="C51" s="11" t="n"/>
      <c r="D51" s="12" t="n"/>
      <c r="E51" s="13" t="n"/>
      <c r="F51" s="13" t="n"/>
      <c r="G51" s="14" t="n"/>
      <c r="H51" s="13" t="n"/>
      <c r="I51" s="13" t="n"/>
      <c r="J51" s="8">
        <f>IF(G51="","",ROUNDUP(G51*I51,0))</f>
        <v/>
      </c>
      <c r="K51" s="8">
        <f>IF(G51="","",ROUNDUP(G51*H51+J51,0))</f>
        <v/>
      </c>
      <c r="L51" s="8">
        <f>IF(OR(G51="",G51=0),"",ROUND(E51/G51,0))</f>
        <v/>
      </c>
      <c r="M51" s="9">
        <f>IF(G51="","",IF(E51&lt;=J51,"CRITICAL - below safety stock",IF(E51+F51&lt;=K51,"REORDER NOW","OK")))</f>
        <v/>
      </c>
      <c r="N51" s="10">
        <f>IF(E51="","",E51*D51)</f>
        <v/>
      </c>
    </row>
    <row r="52">
      <c r="A52" s="11" t="n"/>
      <c r="B52" s="11" t="n"/>
      <c r="C52" s="11" t="n"/>
      <c r="D52" s="12" t="n"/>
      <c r="E52" s="13" t="n"/>
      <c r="F52" s="13" t="n"/>
      <c r="G52" s="14" t="n"/>
      <c r="H52" s="13" t="n"/>
      <c r="I52" s="13" t="n"/>
      <c r="J52" s="8">
        <f>IF(G52="","",ROUNDUP(G52*I52,0))</f>
        <v/>
      </c>
      <c r="K52" s="8">
        <f>IF(G52="","",ROUNDUP(G52*H52+J52,0))</f>
        <v/>
      </c>
      <c r="L52" s="8">
        <f>IF(OR(G52="",G52=0),"",ROUND(E52/G52,0))</f>
        <v/>
      </c>
      <c r="M52" s="9">
        <f>IF(G52="","",IF(E52&lt;=J52,"CRITICAL - below safety stock",IF(E52+F52&lt;=K52,"REORDER NOW","OK")))</f>
        <v/>
      </c>
      <c r="N52" s="10">
        <f>IF(E52="","",E52*D52)</f>
        <v/>
      </c>
    </row>
    <row r="53">
      <c r="A53" s="11" t="n"/>
      <c r="B53" s="11" t="n"/>
      <c r="C53" s="11" t="n"/>
      <c r="D53" s="12" t="n"/>
      <c r="E53" s="13" t="n"/>
      <c r="F53" s="13" t="n"/>
      <c r="G53" s="14" t="n"/>
      <c r="H53" s="13" t="n"/>
      <c r="I53" s="13" t="n"/>
      <c r="J53" s="8">
        <f>IF(G53="","",ROUNDUP(G53*I53,0))</f>
        <v/>
      </c>
      <c r="K53" s="8">
        <f>IF(G53="","",ROUNDUP(G53*H53+J53,0))</f>
        <v/>
      </c>
      <c r="L53" s="8">
        <f>IF(OR(G53="",G53=0),"",ROUND(E53/G53,0))</f>
        <v/>
      </c>
      <c r="M53" s="9">
        <f>IF(G53="","",IF(E53&lt;=J53,"CRITICAL - below safety stock",IF(E53+F53&lt;=K53,"REORDER NOW","OK")))</f>
        <v/>
      </c>
      <c r="N53" s="10">
        <f>IF(E53="","",E53*D53)</f>
        <v/>
      </c>
    </row>
    <row r="54">
      <c r="A54" s="11" t="n"/>
      <c r="B54" s="11" t="n"/>
      <c r="C54" s="11" t="n"/>
      <c r="D54" s="12" t="n"/>
      <c r="E54" s="13" t="n"/>
      <c r="F54" s="13" t="n"/>
      <c r="G54" s="14" t="n"/>
      <c r="H54" s="13" t="n"/>
      <c r="I54" s="13" t="n"/>
      <c r="J54" s="8">
        <f>IF(G54="","",ROUNDUP(G54*I54,0))</f>
        <v/>
      </c>
      <c r="K54" s="8">
        <f>IF(G54="","",ROUNDUP(G54*H54+J54,0))</f>
        <v/>
      </c>
      <c r="L54" s="8">
        <f>IF(OR(G54="",G54=0),"",ROUND(E54/G54,0))</f>
        <v/>
      </c>
      <c r="M54" s="9">
        <f>IF(G54="","",IF(E54&lt;=J54,"CRITICAL - below safety stock",IF(E54+F54&lt;=K54,"REORDER NOW","OK")))</f>
        <v/>
      </c>
      <c r="N54" s="10">
        <f>IF(E54="","",E54*D54)</f>
        <v/>
      </c>
    </row>
    <row r="55">
      <c r="A55" s="11" t="n"/>
      <c r="B55" s="11" t="n"/>
      <c r="C55" s="11" t="n"/>
      <c r="D55" s="12" t="n"/>
      <c r="E55" s="13" t="n"/>
      <c r="F55" s="13" t="n"/>
      <c r="G55" s="14" t="n"/>
      <c r="H55" s="13" t="n"/>
      <c r="I55" s="13" t="n"/>
      <c r="J55" s="8">
        <f>IF(G55="","",ROUNDUP(G55*I55,0))</f>
        <v/>
      </c>
      <c r="K55" s="8">
        <f>IF(G55="","",ROUNDUP(G55*H55+J55,0))</f>
        <v/>
      </c>
      <c r="L55" s="8">
        <f>IF(OR(G55="",G55=0),"",ROUND(E55/G55,0))</f>
        <v/>
      </c>
      <c r="M55" s="9">
        <f>IF(G55="","",IF(E55&lt;=J55,"CRITICAL - below safety stock",IF(E55+F55&lt;=K55,"REORDER NOW","OK")))</f>
        <v/>
      </c>
      <c r="N55" s="10">
        <f>IF(E55="","",E55*D55)</f>
        <v/>
      </c>
    </row>
    <row r="56">
      <c r="A56" s="11" t="n"/>
      <c r="B56" s="11" t="n"/>
      <c r="C56" s="11" t="n"/>
      <c r="D56" s="12" t="n"/>
      <c r="E56" s="13" t="n"/>
      <c r="F56" s="13" t="n"/>
      <c r="G56" s="14" t="n"/>
      <c r="H56" s="13" t="n"/>
      <c r="I56" s="13" t="n"/>
      <c r="J56" s="8">
        <f>IF(G56="","",ROUNDUP(G56*I56,0))</f>
        <v/>
      </c>
      <c r="K56" s="8">
        <f>IF(G56="","",ROUNDUP(G56*H56+J56,0))</f>
        <v/>
      </c>
      <c r="L56" s="8">
        <f>IF(OR(G56="",G56=0),"",ROUND(E56/G56,0))</f>
        <v/>
      </c>
      <c r="M56" s="9">
        <f>IF(G56="","",IF(E56&lt;=J56,"CRITICAL - below safety stock",IF(E56+F56&lt;=K56,"REORDER NOW","OK")))</f>
        <v/>
      </c>
      <c r="N56" s="10">
        <f>IF(E56="","",E56*D56)</f>
        <v/>
      </c>
    </row>
    <row r="57">
      <c r="A57" s="11" t="n"/>
      <c r="B57" s="11" t="n"/>
      <c r="C57" s="11" t="n"/>
      <c r="D57" s="12" t="n"/>
      <c r="E57" s="13" t="n"/>
      <c r="F57" s="13" t="n"/>
      <c r="G57" s="14" t="n"/>
      <c r="H57" s="13" t="n"/>
      <c r="I57" s="13" t="n"/>
      <c r="J57" s="8">
        <f>IF(G57="","",ROUNDUP(G57*I57,0))</f>
        <v/>
      </c>
      <c r="K57" s="8">
        <f>IF(G57="","",ROUNDUP(G57*H57+J57,0))</f>
        <v/>
      </c>
      <c r="L57" s="8">
        <f>IF(OR(G57="",G57=0),"",ROUND(E57/G57,0))</f>
        <v/>
      </c>
      <c r="M57" s="9">
        <f>IF(G57="","",IF(E57&lt;=J57,"CRITICAL - below safety stock",IF(E57+F57&lt;=K57,"REORDER NOW","OK")))</f>
        <v/>
      </c>
      <c r="N57" s="10">
        <f>IF(E57="","",E57*D57)</f>
        <v/>
      </c>
    </row>
    <row r="58">
      <c r="A58" s="11" t="n"/>
      <c r="B58" s="11" t="n"/>
      <c r="C58" s="11" t="n"/>
      <c r="D58" s="12" t="n"/>
      <c r="E58" s="13" t="n"/>
      <c r="F58" s="13" t="n"/>
      <c r="G58" s="14" t="n"/>
      <c r="H58" s="13" t="n"/>
      <c r="I58" s="13" t="n"/>
      <c r="J58" s="8">
        <f>IF(G58="","",ROUNDUP(G58*I58,0))</f>
        <v/>
      </c>
      <c r="K58" s="8">
        <f>IF(G58="","",ROUNDUP(G58*H58+J58,0))</f>
        <v/>
      </c>
      <c r="L58" s="8">
        <f>IF(OR(G58="",G58=0),"",ROUND(E58/G58,0))</f>
        <v/>
      </c>
      <c r="M58" s="9">
        <f>IF(G58="","",IF(E58&lt;=J58,"CRITICAL - below safety stock",IF(E58+F58&lt;=K58,"REORDER NOW","OK")))</f>
        <v/>
      </c>
      <c r="N58" s="10">
        <f>IF(E58="","",E58*D58)</f>
        <v/>
      </c>
    </row>
    <row r="59">
      <c r="A59" s="11" t="n"/>
      <c r="B59" s="11" t="n"/>
      <c r="C59" s="11" t="n"/>
      <c r="D59" s="12" t="n"/>
      <c r="E59" s="13" t="n"/>
      <c r="F59" s="13" t="n"/>
      <c r="G59" s="14" t="n"/>
      <c r="H59" s="13" t="n"/>
      <c r="I59" s="13" t="n"/>
      <c r="J59" s="8">
        <f>IF(G59="","",ROUNDUP(G59*I59,0))</f>
        <v/>
      </c>
      <c r="K59" s="8">
        <f>IF(G59="","",ROUNDUP(G59*H59+J59,0))</f>
        <v/>
      </c>
      <c r="L59" s="8">
        <f>IF(OR(G59="",G59=0),"",ROUND(E59/G59,0))</f>
        <v/>
      </c>
      <c r="M59" s="9">
        <f>IF(G59="","",IF(E59&lt;=J59,"CRITICAL - below safety stock",IF(E59+F59&lt;=K59,"REORDER NOW","OK")))</f>
        <v/>
      </c>
      <c r="N59" s="10">
        <f>IF(E59="","",E59*D59)</f>
        <v/>
      </c>
    </row>
    <row r="60">
      <c r="A60" s="11" t="n"/>
      <c r="B60" s="11" t="n"/>
      <c r="C60" s="11" t="n"/>
      <c r="D60" s="12" t="n"/>
      <c r="E60" s="13" t="n"/>
      <c r="F60" s="13" t="n"/>
      <c r="G60" s="14" t="n"/>
      <c r="H60" s="13" t="n"/>
      <c r="I60" s="13" t="n"/>
      <c r="J60" s="8">
        <f>IF(G60="","",ROUNDUP(G60*I60,0))</f>
        <v/>
      </c>
      <c r="K60" s="8">
        <f>IF(G60="","",ROUNDUP(G60*H60+J60,0))</f>
        <v/>
      </c>
      <c r="L60" s="8">
        <f>IF(OR(G60="",G60=0),"",ROUND(E60/G60,0))</f>
        <v/>
      </c>
      <c r="M60" s="9">
        <f>IF(G60="","",IF(E60&lt;=J60,"CRITICAL - below safety stock",IF(E60+F60&lt;=K60,"REORDER NOW","OK")))</f>
        <v/>
      </c>
      <c r="N60" s="10">
        <f>IF(E60="","",E60*D60)</f>
        <v/>
      </c>
    </row>
    <row r="61">
      <c r="A61" s="11" t="n"/>
      <c r="B61" s="11" t="n"/>
      <c r="C61" s="11" t="n"/>
      <c r="D61" s="12" t="n"/>
      <c r="E61" s="13" t="n"/>
      <c r="F61" s="13" t="n"/>
      <c r="G61" s="14" t="n"/>
      <c r="H61" s="13" t="n"/>
      <c r="I61" s="13" t="n"/>
      <c r="J61" s="8">
        <f>IF(G61="","",ROUNDUP(G61*I61,0))</f>
        <v/>
      </c>
      <c r="K61" s="8">
        <f>IF(G61="","",ROUNDUP(G61*H61+J61,0))</f>
        <v/>
      </c>
      <c r="L61" s="8">
        <f>IF(OR(G61="",G61=0),"",ROUND(E61/G61,0))</f>
        <v/>
      </c>
      <c r="M61" s="9">
        <f>IF(G61="","",IF(E61&lt;=J61,"CRITICAL - below safety stock",IF(E61+F61&lt;=K61,"REORDER NOW","OK")))</f>
        <v/>
      </c>
      <c r="N61" s="10">
        <f>IF(E61="","",E61*D61)</f>
        <v/>
      </c>
    </row>
    <row r="62">
      <c r="A62" s="11" t="n"/>
      <c r="B62" s="11" t="n"/>
      <c r="C62" s="11" t="n"/>
      <c r="D62" s="12" t="n"/>
      <c r="E62" s="13" t="n"/>
      <c r="F62" s="13" t="n"/>
      <c r="G62" s="14" t="n"/>
      <c r="H62" s="13" t="n"/>
      <c r="I62" s="13" t="n"/>
      <c r="J62" s="8">
        <f>IF(G62="","",ROUNDUP(G62*I62,0))</f>
        <v/>
      </c>
      <c r="K62" s="8">
        <f>IF(G62="","",ROUNDUP(G62*H62+J62,0))</f>
        <v/>
      </c>
      <c r="L62" s="8">
        <f>IF(OR(G62="",G62=0),"",ROUND(E62/G62,0))</f>
        <v/>
      </c>
      <c r="M62" s="9">
        <f>IF(G62="","",IF(E62&lt;=J62,"CRITICAL - below safety stock",IF(E62+F62&lt;=K62,"REORDER NOW","OK")))</f>
        <v/>
      </c>
      <c r="N62" s="10">
        <f>IF(E62="","",E62*D62)</f>
        <v/>
      </c>
    </row>
    <row r="63">
      <c r="A63" s="11" t="n"/>
      <c r="B63" s="11" t="n"/>
      <c r="C63" s="11" t="n"/>
      <c r="D63" s="12" t="n"/>
      <c r="E63" s="13" t="n"/>
      <c r="F63" s="13" t="n"/>
      <c r="G63" s="14" t="n"/>
      <c r="H63" s="13" t="n"/>
      <c r="I63" s="13" t="n"/>
      <c r="J63" s="8">
        <f>IF(G63="","",ROUNDUP(G63*I63,0))</f>
        <v/>
      </c>
      <c r="K63" s="8">
        <f>IF(G63="","",ROUNDUP(G63*H63+J63,0))</f>
        <v/>
      </c>
      <c r="L63" s="8">
        <f>IF(OR(G63="",G63=0),"",ROUND(E63/G63,0))</f>
        <v/>
      </c>
      <c r="M63" s="9">
        <f>IF(G63="","",IF(E63&lt;=J63,"CRITICAL - below safety stock",IF(E63+F63&lt;=K63,"REORDER NOW","OK")))</f>
        <v/>
      </c>
      <c r="N63" s="10">
        <f>IF(E63="","",E63*D63)</f>
        <v/>
      </c>
    </row>
    <row r="64">
      <c r="A64" s="11" t="n"/>
      <c r="B64" s="11" t="n"/>
      <c r="C64" s="11" t="n"/>
      <c r="D64" s="12" t="n"/>
      <c r="E64" s="13" t="n"/>
      <c r="F64" s="13" t="n"/>
      <c r="G64" s="14" t="n"/>
      <c r="H64" s="13" t="n"/>
      <c r="I64" s="13" t="n"/>
      <c r="J64" s="8">
        <f>IF(G64="","",ROUNDUP(G64*I64,0))</f>
        <v/>
      </c>
      <c r="K64" s="8">
        <f>IF(G64="","",ROUNDUP(G64*H64+J64,0))</f>
        <v/>
      </c>
      <c r="L64" s="8">
        <f>IF(OR(G64="",G64=0),"",ROUND(E64/G64,0))</f>
        <v/>
      </c>
      <c r="M64" s="9">
        <f>IF(G64="","",IF(E64&lt;=J64,"CRITICAL - below safety stock",IF(E64+F64&lt;=K64,"REORDER NOW","OK")))</f>
        <v/>
      </c>
      <c r="N64" s="10">
        <f>IF(E64="","",E64*D64)</f>
        <v/>
      </c>
    </row>
    <row r="65">
      <c r="A65" s="11" t="n"/>
      <c r="B65" s="11" t="n"/>
      <c r="C65" s="11" t="n"/>
      <c r="D65" s="12" t="n"/>
      <c r="E65" s="13" t="n"/>
      <c r="F65" s="13" t="n"/>
      <c r="G65" s="14" t="n"/>
      <c r="H65" s="13" t="n"/>
      <c r="I65" s="13" t="n"/>
      <c r="J65" s="8">
        <f>IF(G65="","",ROUNDUP(G65*I65,0))</f>
        <v/>
      </c>
      <c r="K65" s="8">
        <f>IF(G65="","",ROUNDUP(G65*H65+J65,0))</f>
        <v/>
      </c>
      <c r="L65" s="8">
        <f>IF(OR(G65="",G65=0),"",ROUND(E65/G65,0))</f>
        <v/>
      </c>
      <c r="M65" s="9">
        <f>IF(G65="","",IF(E65&lt;=J65,"CRITICAL - below safety stock",IF(E65+F65&lt;=K65,"REORDER NOW","OK")))</f>
        <v/>
      </c>
      <c r="N65" s="10">
        <f>IF(E65="","",E65*D65)</f>
        <v/>
      </c>
    </row>
    <row r="66">
      <c r="A66" s="11" t="n"/>
      <c r="B66" s="11" t="n"/>
      <c r="C66" s="11" t="n"/>
      <c r="D66" s="12" t="n"/>
      <c r="E66" s="13" t="n"/>
      <c r="F66" s="13" t="n"/>
      <c r="G66" s="14" t="n"/>
      <c r="H66" s="13" t="n"/>
      <c r="I66" s="13" t="n"/>
      <c r="J66" s="8">
        <f>IF(G66="","",ROUNDUP(G66*I66,0))</f>
        <v/>
      </c>
      <c r="K66" s="8">
        <f>IF(G66="","",ROUNDUP(G66*H66+J66,0))</f>
        <v/>
      </c>
      <c r="L66" s="8">
        <f>IF(OR(G66="",G66=0),"",ROUND(E66/G66,0))</f>
        <v/>
      </c>
      <c r="M66" s="9">
        <f>IF(G66="","",IF(E66&lt;=J66,"CRITICAL - below safety stock",IF(E66+F66&lt;=K66,"REORDER NOW","OK")))</f>
        <v/>
      </c>
      <c r="N66" s="10">
        <f>IF(E66="","",E66*D66)</f>
        <v/>
      </c>
    </row>
    <row r="67">
      <c r="A67" s="11" t="n"/>
      <c r="B67" s="11" t="n"/>
      <c r="C67" s="11" t="n"/>
      <c r="D67" s="12" t="n"/>
      <c r="E67" s="13" t="n"/>
      <c r="F67" s="13" t="n"/>
      <c r="G67" s="14" t="n"/>
      <c r="H67" s="13" t="n"/>
      <c r="I67" s="13" t="n"/>
      <c r="J67" s="8">
        <f>IF(G67="","",ROUNDUP(G67*I67,0))</f>
        <v/>
      </c>
      <c r="K67" s="8">
        <f>IF(G67="","",ROUNDUP(G67*H67+J67,0))</f>
        <v/>
      </c>
      <c r="L67" s="8">
        <f>IF(OR(G67="",G67=0),"",ROUND(E67/G67,0))</f>
        <v/>
      </c>
      <c r="M67" s="9">
        <f>IF(G67="","",IF(E67&lt;=J67,"CRITICAL - below safety stock",IF(E67+F67&lt;=K67,"REORDER NOW","OK")))</f>
        <v/>
      </c>
      <c r="N67" s="10">
        <f>IF(E67="","",E67*D67)</f>
        <v/>
      </c>
    </row>
    <row r="68">
      <c r="A68" s="11" t="n"/>
      <c r="B68" s="11" t="n"/>
      <c r="C68" s="11" t="n"/>
      <c r="D68" s="12" t="n"/>
      <c r="E68" s="13" t="n"/>
      <c r="F68" s="13" t="n"/>
      <c r="G68" s="14" t="n"/>
      <c r="H68" s="13" t="n"/>
      <c r="I68" s="13" t="n"/>
      <c r="J68" s="8">
        <f>IF(G68="","",ROUNDUP(G68*I68,0))</f>
        <v/>
      </c>
      <c r="K68" s="8">
        <f>IF(G68="","",ROUNDUP(G68*H68+J68,0))</f>
        <v/>
      </c>
      <c r="L68" s="8">
        <f>IF(OR(G68="",G68=0),"",ROUND(E68/G68,0))</f>
        <v/>
      </c>
      <c r="M68" s="9">
        <f>IF(G68="","",IF(E68&lt;=J68,"CRITICAL - below safety stock",IF(E68+F68&lt;=K68,"REORDER NOW","OK")))</f>
        <v/>
      </c>
      <c r="N68" s="10">
        <f>IF(E68="","",E68*D68)</f>
        <v/>
      </c>
    </row>
    <row r="69">
      <c r="A69" s="11" t="n"/>
      <c r="B69" s="11" t="n"/>
      <c r="C69" s="11" t="n"/>
      <c r="D69" s="12" t="n"/>
      <c r="E69" s="13" t="n"/>
      <c r="F69" s="13" t="n"/>
      <c r="G69" s="14" t="n"/>
      <c r="H69" s="13" t="n"/>
      <c r="I69" s="13" t="n"/>
      <c r="J69" s="8">
        <f>IF(G69="","",ROUNDUP(G69*I69,0))</f>
        <v/>
      </c>
      <c r="K69" s="8">
        <f>IF(G69="","",ROUNDUP(G69*H69+J69,0))</f>
        <v/>
      </c>
      <c r="L69" s="8">
        <f>IF(OR(G69="",G69=0),"",ROUND(E69/G69,0))</f>
        <v/>
      </c>
      <c r="M69" s="9">
        <f>IF(G69="","",IF(E69&lt;=J69,"CRITICAL - below safety stock",IF(E69+F69&lt;=K69,"REORDER NOW","OK")))</f>
        <v/>
      </c>
      <c r="N69" s="10">
        <f>IF(E69="","",E69*D69)</f>
        <v/>
      </c>
    </row>
    <row r="70">
      <c r="A70" s="11" t="n"/>
      <c r="B70" s="11" t="n"/>
      <c r="C70" s="11" t="n"/>
      <c r="D70" s="12" t="n"/>
      <c r="E70" s="13" t="n"/>
      <c r="F70" s="13" t="n"/>
      <c r="G70" s="14" t="n"/>
      <c r="H70" s="13" t="n"/>
      <c r="I70" s="13" t="n"/>
      <c r="J70" s="8">
        <f>IF(G70="","",ROUNDUP(G70*I70,0))</f>
        <v/>
      </c>
      <c r="K70" s="8">
        <f>IF(G70="","",ROUNDUP(G70*H70+J70,0))</f>
        <v/>
      </c>
      <c r="L70" s="8">
        <f>IF(OR(G70="",G70=0),"",ROUND(E70/G70,0))</f>
        <v/>
      </c>
      <c r="M70" s="9">
        <f>IF(G70="","",IF(E70&lt;=J70,"CRITICAL - below safety stock",IF(E70+F70&lt;=K70,"REORDER NOW","OK")))</f>
        <v/>
      </c>
      <c r="N70" s="10">
        <f>IF(E70="","",E70*D70)</f>
        <v/>
      </c>
    </row>
    <row r="71">
      <c r="A71" s="11" t="n"/>
      <c r="B71" s="11" t="n"/>
      <c r="C71" s="11" t="n"/>
      <c r="D71" s="12" t="n"/>
      <c r="E71" s="13" t="n"/>
      <c r="F71" s="13" t="n"/>
      <c r="G71" s="14" t="n"/>
      <c r="H71" s="13" t="n"/>
      <c r="I71" s="13" t="n"/>
      <c r="J71" s="8">
        <f>IF(G71="","",ROUNDUP(G71*I71,0))</f>
        <v/>
      </c>
      <c r="K71" s="8">
        <f>IF(G71="","",ROUNDUP(G71*H71+J71,0))</f>
        <v/>
      </c>
      <c r="L71" s="8">
        <f>IF(OR(G71="",G71=0),"",ROUND(E71/G71,0))</f>
        <v/>
      </c>
      <c r="M71" s="9">
        <f>IF(G71="","",IF(E71&lt;=J71,"CRITICAL - below safety stock",IF(E71+F71&lt;=K71,"REORDER NOW","OK")))</f>
        <v/>
      </c>
      <c r="N71" s="10">
        <f>IF(E71="","",E71*D71)</f>
        <v/>
      </c>
    </row>
    <row r="72">
      <c r="A72" s="11" t="n"/>
      <c r="B72" s="11" t="n"/>
      <c r="C72" s="11" t="n"/>
      <c r="D72" s="12" t="n"/>
      <c r="E72" s="13" t="n"/>
      <c r="F72" s="13" t="n"/>
      <c r="G72" s="14" t="n"/>
      <c r="H72" s="13" t="n"/>
      <c r="I72" s="13" t="n"/>
      <c r="J72" s="8">
        <f>IF(G72="","",ROUNDUP(G72*I72,0))</f>
        <v/>
      </c>
      <c r="K72" s="8">
        <f>IF(G72="","",ROUNDUP(G72*H72+J72,0))</f>
        <v/>
      </c>
      <c r="L72" s="8">
        <f>IF(OR(G72="",G72=0),"",ROUND(E72/G72,0))</f>
        <v/>
      </c>
      <c r="M72" s="9">
        <f>IF(G72="","",IF(E72&lt;=J72,"CRITICAL - below safety stock",IF(E72+F72&lt;=K72,"REORDER NOW","OK")))</f>
        <v/>
      </c>
      <c r="N72" s="10">
        <f>IF(E72="","",E72*D72)</f>
        <v/>
      </c>
    </row>
    <row r="73">
      <c r="A73" s="11" t="n"/>
      <c r="B73" s="11" t="n"/>
      <c r="C73" s="11" t="n"/>
      <c r="D73" s="12" t="n"/>
      <c r="E73" s="13" t="n"/>
      <c r="F73" s="13" t="n"/>
      <c r="G73" s="14" t="n"/>
      <c r="H73" s="13" t="n"/>
      <c r="I73" s="13" t="n"/>
      <c r="J73" s="8">
        <f>IF(G73="","",ROUNDUP(G73*I73,0))</f>
        <v/>
      </c>
      <c r="K73" s="8">
        <f>IF(G73="","",ROUNDUP(G73*H73+J73,0))</f>
        <v/>
      </c>
      <c r="L73" s="8">
        <f>IF(OR(G73="",G73=0),"",ROUND(E73/G73,0))</f>
        <v/>
      </c>
      <c r="M73" s="9">
        <f>IF(G73="","",IF(E73&lt;=J73,"CRITICAL - below safety stock",IF(E73+F73&lt;=K73,"REORDER NOW","OK")))</f>
        <v/>
      </c>
      <c r="N73" s="10">
        <f>IF(E73="","",E73*D73)</f>
        <v/>
      </c>
    </row>
    <row r="74">
      <c r="A74" s="11" t="n"/>
      <c r="B74" s="11" t="n"/>
      <c r="C74" s="11" t="n"/>
      <c r="D74" s="12" t="n"/>
      <c r="E74" s="13" t="n"/>
      <c r="F74" s="13" t="n"/>
      <c r="G74" s="14" t="n"/>
      <c r="H74" s="13" t="n"/>
      <c r="I74" s="13" t="n"/>
      <c r="J74" s="8">
        <f>IF(G74="","",ROUNDUP(G74*I74,0))</f>
        <v/>
      </c>
      <c r="K74" s="8">
        <f>IF(G74="","",ROUNDUP(G74*H74+J74,0))</f>
        <v/>
      </c>
      <c r="L74" s="8">
        <f>IF(OR(G74="",G74=0),"",ROUND(E74/G74,0))</f>
        <v/>
      </c>
      <c r="M74" s="9">
        <f>IF(G74="","",IF(E74&lt;=J74,"CRITICAL - below safety stock",IF(E74+F74&lt;=K74,"REORDER NOW","OK")))</f>
        <v/>
      </c>
      <c r="N74" s="10">
        <f>IF(E74="","",E74*D74)</f>
        <v/>
      </c>
    </row>
    <row r="75">
      <c r="A75" s="11" t="n"/>
      <c r="B75" s="11" t="n"/>
      <c r="C75" s="11" t="n"/>
      <c r="D75" s="12" t="n"/>
      <c r="E75" s="13" t="n"/>
      <c r="F75" s="13" t="n"/>
      <c r="G75" s="14" t="n"/>
      <c r="H75" s="13" t="n"/>
      <c r="I75" s="13" t="n"/>
      <c r="J75" s="8">
        <f>IF(G75="","",ROUNDUP(G75*I75,0))</f>
        <v/>
      </c>
      <c r="K75" s="8">
        <f>IF(G75="","",ROUNDUP(G75*H75+J75,0))</f>
        <v/>
      </c>
      <c r="L75" s="8">
        <f>IF(OR(G75="",G75=0),"",ROUND(E75/G75,0))</f>
        <v/>
      </c>
      <c r="M75" s="9">
        <f>IF(G75="","",IF(E75&lt;=J75,"CRITICAL - below safety stock",IF(E75+F75&lt;=K75,"REORDER NOW","OK")))</f>
        <v/>
      </c>
      <c r="N75" s="10">
        <f>IF(E75="","",E75*D75)</f>
        <v/>
      </c>
    </row>
    <row r="76">
      <c r="A76" s="11" t="n"/>
      <c r="B76" s="11" t="n"/>
      <c r="C76" s="11" t="n"/>
      <c r="D76" s="12" t="n"/>
      <c r="E76" s="13" t="n"/>
      <c r="F76" s="13" t="n"/>
      <c r="G76" s="14" t="n"/>
      <c r="H76" s="13" t="n"/>
      <c r="I76" s="13" t="n"/>
      <c r="J76" s="8">
        <f>IF(G76="","",ROUNDUP(G76*I76,0))</f>
        <v/>
      </c>
      <c r="K76" s="8">
        <f>IF(G76="","",ROUNDUP(G76*H76+J76,0))</f>
        <v/>
      </c>
      <c r="L76" s="8">
        <f>IF(OR(G76="",G76=0),"",ROUND(E76/G76,0))</f>
        <v/>
      </c>
      <c r="M76" s="9">
        <f>IF(G76="","",IF(E76&lt;=J76,"CRITICAL - below safety stock",IF(E76+F76&lt;=K76,"REORDER NOW","OK")))</f>
        <v/>
      </c>
      <c r="N76" s="10">
        <f>IF(E76="","",E76*D76)</f>
        <v/>
      </c>
    </row>
    <row r="77">
      <c r="A77" s="11" t="n"/>
      <c r="B77" s="11" t="n"/>
      <c r="C77" s="11" t="n"/>
      <c r="D77" s="12" t="n"/>
      <c r="E77" s="13" t="n"/>
      <c r="F77" s="13" t="n"/>
      <c r="G77" s="14" t="n"/>
      <c r="H77" s="13" t="n"/>
      <c r="I77" s="13" t="n"/>
      <c r="J77" s="8">
        <f>IF(G77="","",ROUNDUP(G77*I77,0))</f>
        <v/>
      </c>
      <c r="K77" s="8">
        <f>IF(G77="","",ROUNDUP(G77*H77+J77,0))</f>
        <v/>
      </c>
      <c r="L77" s="8">
        <f>IF(OR(G77="",G77=0),"",ROUND(E77/G77,0))</f>
        <v/>
      </c>
      <c r="M77" s="9">
        <f>IF(G77="","",IF(E77&lt;=J77,"CRITICAL - below safety stock",IF(E77+F77&lt;=K77,"REORDER NOW","OK")))</f>
        <v/>
      </c>
      <c r="N77" s="10">
        <f>IF(E77="","",E77*D77)</f>
        <v/>
      </c>
    </row>
    <row r="78">
      <c r="A78" s="11" t="n"/>
      <c r="B78" s="11" t="n"/>
      <c r="C78" s="11" t="n"/>
      <c r="D78" s="12" t="n"/>
      <c r="E78" s="13" t="n"/>
      <c r="F78" s="13" t="n"/>
      <c r="G78" s="14" t="n"/>
      <c r="H78" s="13" t="n"/>
      <c r="I78" s="13" t="n"/>
      <c r="J78" s="8">
        <f>IF(G78="","",ROUNDUP(G78*I78,0))</f>
        <v/>
      </c>
      <c r="K78" s="8">
        <f>IF(G78="","",ROUNDUP(G78*H78+J78,0))</f>
        <v/>
      </c>
      <c r="L78" s="8">
        <f>IF(OR(G78="",G78=0),"",ROUND(E78/G78,0))</f>
        <v/>
      </c>
      <c r="M78" s="9">
        <f>IF(G78="","",IF(E78&lt;=J78,"CRITICAL - below safety stock",IF(E78+F78&lt;=K78,"REORDER NOW","OK")))</f>
        <v/>
      </c>
      <c r="N78" s="10">
        <f>IF(E78="","",E78*D78)</f>
        <v/>
      </c>
    </row>
    <row r="79">
      <c r="A79" s="11" t="n"/>
      <c r="B79" s="11" t="n"/>
      <c r="C79" s="11" t="n"/>
      <c r="D79" s="12" t="n"/>
      <c r="E79" s="13" t="n"/>
      <c r="F79" s="13" t="n"/>
      <c r="G79" s="14" t="n"/>
      <c r="H79" s="13" t="n"/>
      <c r="I79" s="13" t="n"/>
      <c r="J79" s="8">
        <f>IF(G79="","",ROUNDUP(G79*I79,0))</f>
        <v/>
      </c>
      <c r="K79" s="8">
        <f>IF(G79="","",ROUNDUP(G79*H79+J79,0))</f>
        <v/>
      </c>
      <c r="L79" s="8">
        <f>IF(OR(G79="",G79=0),"",ROUND(E79/G79,0))</f>
        <v/>
      </c>
      <c r="M79" s="9">
        <f>IF(G79="","",IF(E79&lt;=J79,"CRITICAL - below safety stock",IF(E79+F79&lt;=K79,"REORDER NOW","OK")))</f>
        <v/>
      </c>
      <c r="N79" s="10">
        <f>IF(E79="","",E79*D79)</f>
        <v/>
      </c>
    </row>
    <row r="80">
      <c r="A80" s="11" t="n"/>
      <c r="B80" s="11" t="n"/>
      <c r="C80" s="11" t="n"/>
      <c r="D80" s="12" t="n"/>
      <c r="E80" s="13" t="n"/>
      <c r="F80" s="13" t="n"/>
      <c r="G80" s="14" t="n"/>
      <c r="H80" s="13" t="n"/>
      <c r="I80" s="13" t="n"/>
      <c r="J80" s="8">
        <f>IF(G80="","",ROUNDUP(G80*I80,0))</f>
        <v/>
      </c>
      <c r="K80" s="8">
        <f>IF(G80="","",ROUNDUP(G80*H80+J80,0))</f>
        <v/>
      </c>
      <c r="L80" s="8">
        <f>IF(OR(G80="",G80=0),"",ROUND(E80/G80,0))</f>
        <v/>
      </c>
      <c r="M80" s="9">
        <f>IF(G80="","",IF(E80&lt;=J80,"CRITICAL - below safety stock",IF(E80+F80&lt;=K80,"REORDER NOW","OK")))</f>
        <v/>
      </c>
      <c r="N80" s="10">
        <f>IF(E80="","",E80*D80)</f>
        <v/>
      </c>
    </row>
    <row r="81">
      <c r="A81" s="11" t="n"/>
      <c r="B81" s="11" t="n"/>
      <c r="C81" s="11" t="n"/>
      <c r="D81" s="12" t="n"/>
      <c r="E81" s="13" t="n"/>
      <c r="F81" s="13" t="n"/>
      <c r="G81" s="14" t="n"/>
      <c r="H81" s="13" t="n"/>
      <c r="I81" s="13" t="n"/>
      <c r="J81" s="8">
        <f>IF(G81="","",ROUNDUP(G81*I81,0))</f>
        <v/>
      </c>
      <c r="K81" s="8">
        <f>IF(G81="","",ROUNDUP(G81*H81+J81,0))</f>
        <v/>
      </c>
      <c r="L81" s="8">
        <f>IF(OR(G81="",G81=0),"",ROUND(E81/G81,0))</f>
        <v/>
      </c>
      <c r="M81" s="9">
        <f>IF(G81="","",IF(E81&lt;=J81,"CRITICAL - below safety stock",IF(E81+F81&lt;=K81,"REORDER NOW","OK")))</f>
        <v/>
      </c>
      <c r="N81" s="10">
        <f>IF(E81="","",E81*D81)</f>
        <v/>
      </c>
    </row>
    <row r="82">
      <c r="A82" s="11" t="n"/>
      <c r="B82" s="11" t="n"/>
      <c r="C82" s="11" t="n"/>
      <c r="D82" s="12" t="n"/>
      <c r="E82" s="13" t="n"/>
      <c r="F82" s="13" t="n"/>
      <c r="G82" s="14" t="n"/>
      <c r="H82" s="13" t="n"/>
      <c r="I82" s="13" t="n"/>
      <c r="J82" s="8">
        <f>IF(G82="","",ROUNDUP(G82*I82,0))</f>
        <v/>
      </c>
      <c r="K82" s="8">
        <f>IF(G82="","",ROUNDUP(G82*H82+J82,0))</f>
        <v/>
      </c>
      <c r="L82" s="8">
        <f>IF(OR(G82="",G82=0),"",ROUND(E82/G82,0))</f>
        <v/>
      </c>
      <c r="M82" s="9">
        <f>IF(G82="","",IF(E82&lt;=J82,"CRITICAL - below safety stock",IF(E82+F82&lt;=K82,"REORDER NOW","OK")))</f>
        <v/>
      </c>
      <c r="N82" s="10">
        <f>IF(E82="","",E82*D82)</f>
        <v/>
      </c>
    </row>
    <row r="83">
      <c r="A83" s="11" t="n"/>
      <c r="B83" s="11" t="n"/>
      <c r="C83" s="11" t="n"/>
      <c r="D83" s="12" t="n"/>
      <c r="E83" s="13" t="n"/>
      <c r="F83" s="13" t="n"/>
      <c r="G83" s="14" t="n"/>
      <c r="H83" s="13" t="n"/>
      <c r="I83" s="13" t="n"/>
      <c r="J83" s="8">
        <f>IF(G83="","",ROUNDUP(G83*I83,0))</f>
        <v/>
      </c>
      <c r="K83" s="8">
        <f>IF(G83="","",ROUNDUP(G83*H83+J83,0))</f>
        <v/>
      </c>
      <c r="L83" s="8">
        <f>IF(OR(G83="",G83=0),"",ROUND(E83/G83,0))</f>
        <v/>
      </c>
      <c r="M83" s="9">
        <f>IF(G83="","",IF(E83&lt;=J83,"CRITICAL - below safety stock",IF(E83+F83&lt;=K83,"REORDER NOW","OK")))</f>
        <v/>
      </c>
      <c r="N83" s="10">
        <f>IF(E83="","",E83*D83)</f>
        <v/>
      </c>
    </row>
    <row r="84">
      <c r="A84" s="11" t="n"/>
      <c r="B84" s="11" t="n"/>
      <c r="C84" s="11" t="n"/>
      <c r="D84" s="12" t="n"/>
      <c r="E84" s="13" t="n"/>
      <c r="F84" s="13" t="n"/>
      <c r="G84" s="14" t="n"/>
      <c r="H84" s="13" t="n"/>
      <c r="I84" s="13" t="n"/>
      <c r="J84" s="8">
        <f>IF(G84="","",ROUNDUP(G84*I84,0))</f>
        <v/>
      </c>
      <c r="K84" s="8">
        <f>IF(G84="","",ROUNDUP(G84*H84+J84,0))</f>
        <v/>
      </c>
      <c r="L84" s="8">
        <f>IF(OR(G84="",G84=0),"",ROUND(E84/G84,0))</f>
        <v/>
      </c>
      <c r="M84" s="9">
        <f>IF(G84="","",IF(E84&lt;=J84,"CRITICAL - below safety stock",IF(E84+F84&lt;=K84,"REORDER NOW","OK")))</f>
        <v/>
      </c>
      <c r="N84" s="10">
        <f>IF(E84="","",E84*D84)</f>
        <v/>
      </c>
    </row>
    <row r="85">
      <c r="A85" s="11" t="n"/>
      <c r="B85" s="11" t="n"/>
      <c r="C85" s="11" t="n"/>
      <c r="D85" s="12" t="n"/>
      <c r="E85" s="13" t="n"/>
      <c r="F85" s="13" t="n"/>
      <c r="G85" s="14" t="n"/>
      <c r="H85" s="13" t="n"/>
      <c r="I85" s="13" t="n"/>
      <c r="J85" s="8">
        <f>IF(G85="","",ROUNDUP(G85*I85,0))</f>
        <v/>
      </c>
      <c r="K85" s="8">
        <f>IF(G85="","",ROUNDUP(G85*H85+J85,0))</f>
        <v/>
      </c>
      <c r="L85" s="8">
        <f>IF(OR(G85="",G85=0),"",ROUND(E85/G85,0))</f>
        <v/>
      </c>
      <c r="M85" s="9">
        <f>IF(G85="","",IF(E85&lt;=J85,"CRITICAL - below safety stock",IF(E85+F85&lt;=K85,"REORDER NOW","OK")))</f>
        <v/>
      </c>
      <c r="N85" s="10">
        <f>IF(E85="","",E85*D85)</f>
        <v/>
      </c>
    </row>
    <row r="86">
      <c r="A86" s="11" t="n"/>
      <c r="B86" s="11" t="n"/>
      <c r="C86" s="11" t="n"/>
      <c r="D86" s="12" t="n"/>
      <c r="E86" s="13" t="n"/>
      <c r="F86" s="13" t="n"/>
      <c r="G86" s="14" t="n"/>
      <c r="H86" s="13" t="n"/>
      <c r="I86" s="13" t="n"/>
      <c r="J86" s="8">
        <f>IF(G86="","",ROUNDUP(G86*I86,0))</f>
        <v/>
      </c>
      <c r="K86" s="8">
        <f>IF(G86="","",ROUNDUP(G86*H86+J86,0))</f>
        <v/>
      </c>
      <c r="L86" s="8">
        <f>IF(OR(G86="",G86=0),"",ROUND(E86/G86,0))</f>
        <v/>
      </c>
      <c r="M86" s="9">
        <f>IF(G86="","",IF(E86&lt;=J86,"CRITICAL - below safety stock",IF(E86+F86&lt;=K86,"REORDER NOW","OK")))</f>
        <v/>
      </c>
      <c r="N86" s="10">
        <f>IF(E86="","",E86*D86)</f>
        <v/>
      </c>
    </row>
    <row r="87">
      <c r="A87" s="11" t="n"/>
      <c r="B87" s="11" t="n"/>
      <c r="C87" s="11" t="n"/>
      <c r="D87" s="12" t="n"/>
      <c r="E87" s="13" t="n"/>
      <c r="F87" s="13" t="n"/>
      <c r="G87" s="14" t="n"/>
      <c r="H87" s="13" t="n"/>
      <c r="I87" s="13" t="n"/>
      <c r="J87" s="8">
        <f>IF(G87="","",ROUNDUP(G87*I87,0))</f>
        <v/>
      </c>
      <c r="K87" s="8">
        <f>IF(G87="","",ROUNDUP(G87*H87+J87,0))</f>
        <v/>
      </c>
      <c r="L87" s="8">
        <f>IF(OR(G87="",G87=0),"",ROUND(E87/G87,0))</f>
        <v/>
      </c>
      <c r="M87" s="9">
        <f>IF(G87="","",IF(E87&lt;=J87,"CRITICAL - below safety stock",IF(E87+F87&lt;=K87,"REORDER NOW","OK")))</f>
        <v/>
      </c>
      <c r="N87" s="10">
        <f>IF(E87="","",E87*D87)</f>
        <v/>
      </c>
    </row>
    <row r="88">
      <c r="A88" s="11" t="n"/>
      <c r="B88" s="11" t="n"/>
      <c r="C88" s="11" t="n"/>
      <c r="D88" s="12" t="n"/>
      <c r="E88" s="13" t="n"/>
      <c r="F88" s="13" t="n"/>
      <c r="G88" s="14" t="n"/>
      <c r="H88" s="13" t="n"/>
      <c r="I88" s="13" t="n"/>
      <c r="J88" s="8">
        <f>IF(G88="","",ROUNDUP(G88*I88,0))</f>
        <v/>
      </c>
      <c r="K88" s="8">
        <f>IF(G88="","",ROUNDUP(G88*H88+J88,0))</f>
        <v/>
      </c>
      <c r="L88" s="8">
        <f>IF(OR(G88="",G88=0),"",ROUND(E88/G88,0))</f>
        <v/>
      </c>
      <c r="M88" s="9">
        <f>IF(G88="","",IF(E88&lt;=J88,"CRITICAL - below safety stock",IF(E88+F88&lt;=K88,"REORDER NOW","OK")))</f>
        <v/>
      </c>
      <c r="N88" s="10">
        <f>IF(E88="","",E88*D88)</f>
        <v/>
      </c>
    </row>
    <row r="89">
      <c r="A89" s="11" t="n"/>
      <c r="B89" s="11" t="n"/>
      <c r="C89" s="11" t="n"/>
      <c r="D89" s="12" t="n"/>
      <c r="E89" s="13" t="n"/>
      <c r="F89" s="13" t="n"/>
      <c r="G89" s="14" t="n"/>
      <c r="H89" s="13" t="n"/>
      <c r="I89" s="13" t="n"/>
      <c r="J89" s="8">
        <f>IF(G89="","",ROUNDUP(G89*I89,0))</f>
        <v/>
      </c>
      <c r="K89" s="8">
        <f>IF(G89="","",ROUNDUP(G89*H89+J89,0))</f>
        <v/>
      </c>
      <c r="L89" s="8">
        <f>IF(OR(G89="",G89=0),"",ROUND(E89/G89,0))</f>
        <v/>
      </c>
      <c r="M89" s="9">
        <f>IF(G89="","",IF(E89&lt;=J89,"CRITICAL - below safety stock",IF(E89+F89&lt;=K89,"REORDER NOW","OK")))</f>
        <v/>
      </c>
      <c r="N89" s="10">
        <f>IF(E89="","",E89*D89)</f>
        <v/>
      </c>
    </row>
    <row r="90">
      <c r="A90" s="11" t="n"/>
      <c r="B90" s="11" t="n"/>
      <c r="C90" s="11" t="n"/>
      <c r="D90" s="12" t="n"/>
      <c r="E90" s="13" t="n"/>
      <c r="F90" s="13" t="n"/>
      <c r="G90" s="14" t="n"/>
      <c r="H90" s="13" t="n"/>
      <c r="I90" s="13" t="n"/>
      <c r="J90" s="8">
        <f>IF(G90="","",ROUNDUP(G90*I90,0))</f>
        <v/>
      </c>
      <c r="K90" s="8">
        <f>IF(G90="","",ROUNDUP(G90*H90+J90,0))</f>
        <v/>
      </c>
      <c r="L90" s="8">
        <f>IF(OR(G90="",G90=0),"",ROUND(E90/G90,0))</f>
        <v/>
      </c>
      <c r="M90" s="9">
        <f>IF(G90="","",IF(E90&lt;=J90,"CRITICAL - below safety stock",IF(E90+F90&lt;=K90,"REORDER NOW","OK")))</f>
        <v/>
      </c>
      <c r="N90" s="10">
        <f>IF(E90="","",E90*D90)</f>
        <v/>
      </c>
    </row>
    <row r="91">
      <c r="A91" s="11" t="n"/>
      <c r="B91" s="11" t="n"/>
      <c r="C91" s="11" t="n"/>
      <c r="D91" s="12" t="n"/>
      <c r="E91" s="13" t="n"/>
      <c r="F91" s="13" t="n"/>
      <c r="G91" s="14" t="n"/>
      <c r="H91" s="13" t="n"/>
      <c r="I91" s="13" t="n"/>
      <c r="J91" s="8">
        <f>IF(G91="","",ROUNDUP(G91*I91,0))</f>
        <v/>
      </c>
      <c r="K91" s="8">
        <f>IF(G91="","",ROUNDUP(G91*H91+J91,0))</f>
        <v/>
      </c>
      <c r="L91" s="8">
        <f>IF(OR(G91="",G91=0),"",ROUND(E91/G91,0))</f>
        <v/>
      </c>
      <c r="M91" s="9">
        <f>IF(G91="","",IF(E91&lt;=J91,"CRITICAL - below safety stock",IF(E91+F91&lt;=K91,"REORDER NOW","OK")))</f>
        <v/>
      </c>
      <c r="N91" s="10">
        <f>IF(E91="","",E91*D91)</f>
        <v/>
      </c>
    </row>
    <row r="92">
      <c r="A92" s="11" t="n"/>
      <c r="B92" s="11" t="n"/>
      <c r="C92" s="11" t="n"/>
      <c r="D92" s="12" t="n"/>
      <c r="E92" s="13" t="n"/>
      <c r="F92" s="13" t="n"/>
      <c r="G92" s="14" t="n"/>
      <c r="H92" s="13" t="n"/>
      <c r="I92" s="13" t="n"/>
      <c r="J92" s="8">
        <f>IF(G92="","",ROUNDUP(G92*I92,0))</f>
        <v/>
      </c>
      <c r="K92" s="8">
        <f>IF(G92="","",ROUNDUP(G92*H92+J92,0))</f>
        <v/>
      </c>
      <c r="L92" s="8">
        <f>IF(OR(G92="",G92=0),"",ROUND(E92/G92,0))</f>
        <v/>
      </c>
      <c r="M92" s="9">
        <f>IF(G92="","",IF(E92&lt;=J92,"CRITICAL - below safety stock",IF(E92+F92&lt;=K92,"REORDER NOW","OK")))</f>
        <v/>
      </c>
      <c r="N92" s="10">
        <f>IF(E92="","",E92*D92)</f>
        <v/>
      </c>
    </row>
    <row r="93">
      <c r="A93" s="11" t="n"/>
      <c r="B93" s="11" t="n"/>
      <c r="C93" s="11" t="n"/>
      <c r="D93" s="12" t="n"/>
      <c r="E93" s="13" t="n"/>
      <c r="F93" s="13" t="n"/>
      <c r="G93" s="14" t="n"/>
      <c r="H93" s="13" t="n"/>
      <c r="I93" s="13" t="n"/>
      <c r="J93" s="8">
        <f>IF(G93="","",ROUNDUP(G93*I93,0))</f>
        <v/>
      </c>
      <c r="K93" s="8">
        <f>IF(G93="","",ROUNDUP(G93*H93+J93,0))</f>
        <v/>
      </c>
      <c r="L93" s="8">
        <f>IF(OR(G93="",G93=0),"",ROUND(E93/G93,0))</f>
        <v/>
      </c>
      <c r="M93" s="9">
        <f>IF(G93="","",IF(E93&lt;=J93,"CRITICAL - below safety stock",IF(E93+F93&lt;=K93,"REORDER NOW","OK")))</f>
        <v/>
      </c>
      <c r="N93" s="10">
        <f>IF(E93="","",E93*D93)</f>
        <v/>
      </c>
    </row>
    <row r="94">
      <c r="A94" s="11" t="n"/>
      <c r="B94" s="11" t="n"/>
      <c r="C94" s="11" t="n"/>
      <c r="D94" s="12" t="n"/>
      <c r="E94" s="13" t="n"/>
      <c r="F94" s="13" t="n"/>
      <c r="G94" s="14" t="n"/>
      <c r="H94" s="13" t="n"/>
      <c r="I94" s="13" t="n"/>
      <c r="J94" s="8">
        <f>IF(G94="","",ROUNDUP(G94*I94,0))</f>
        <v/>
      </c>
      <c r="K94" s="8">
        <f>IF(G94="","",ROUNDUP(G94*H94+J94,0))</f>
        <v/>
      </c>
      <c r="L94" s="8">
        <f>IF(OR(G94="",G94=0),"",ROUND(E94/G94,0))</f>
        <v/>
      </c>
      <c r="M94" s="9">
        <f>IF(G94="","",IF(E94&lt;=J94,"CRITICAL - below safety stock",IF(E94+F94&lt;=K94,"REORDER NOW","OK")))</f>
        <v/>
      </c>
      <c r="N94" s="10">
        <f>IF(E94="","",E94*D94)</f>
        <v/>
      </c>
    </row>
    <row r="95">
      <c r="A95" s="11" t="n"/>
      <c r="B95" s="11" t="n"/>
      <c r="C95" s="11" t="n"/>
      <c r="D95" s="12" t="n"/>
      <c r="E95" s="13" t="n"/>
      <c r="F95" s="13" t="n"/>
      <c r="G95" s="14" t="n"/>
      <c r="H95" s="13" t="n"/>
      <c r="I95" s="13" t="n"/>
      <c r="J95" s="8">
        <f>IF(G95="","",ROUNDUP(G95*I95,0))</f>
        <v/>
      </c>
      <c r="K95" s="8">
        <f>IF(G95="","",ROUNDUP(G95*H95+J95,0))</f>
        <v/>
      </c>
      <c r="L95" s="8">
        <f>IF(OR(G95="",G95=0),"",ROUND(E95/G95,0))</f>
        <v/>
      </c>
      <c r="M95" s="9">
        <f>IF(G95="","",IF(E95&lt;=J95,"CRITICAL - below safety stock",IF(E95+F95&lt;=K95,"REORDER NOW","OK")))</f>
        <v/>
      </c>
      <c r="N95" s="10">
        <f>IF(E95="","",E95*D95)</f>
        <v/>
      </c>
    </row>
    <row r="96">
      <c r="A96" s="11" t="n"/>
      <c r="B96" s="11" t="n"/>
      <c r="C96" s="11" t="n"/>
      <c r="D96" s="12" t="n"/>
      <c r="E96" s="13" t="n"/>
      <c r="F96" s="13" t="n"/>
      <c r="G96" s="14" t="n"/>
      <c r="H96" s="13" t="n"/>
      <c r="I96" s="13" t="n"/>
      <c r="J96" s="8">
        <f>IF(G96="","",ROUNDUP(G96*I96,0))</f>
        <v/>
      </c>
      <c r="K96" s="8">
        <f>IF(G96="","",ROUNDUP(G96*H96+J96,0))</f>
        <v/>
      </c>
      <c r="L96" s="8">
        <f>IF(OR(G96="",G96=0),"",ROUND(E96/G96,0))</f>
        <v/>
      </c>
      <c r="M96" s="9">
        <f>IF(G96="","",IF(E96&lt;=J96,"CRITICAL - below safety stock",IF(E96+F96&lt;=K96,"REORDER NOW","OK")))</f>
        <v/>
      </c>
      <c r="N96" s="10">
        <f>IF(E96="","",E96*D96)</f>
        <v/>
      </c>
    </row>
    <row r="97">
      <c r="A97" s="11" t="n"/>
      <c r="B97" s="11" t="n"/>
      <c r="C97" s="11" t="n"/>
      <c r="D97" s="12" t="n"/>
      <c r="E97" s="13" t="n"/>
      <c r="F97" s="13" t="n"/>
      <c r="G97" s="14" t="n"/>
      <c r="H97" s="13" t="n"/>
      <c r="I97" s="13" t="n"/>
      <c r="J97" s="8">
        <f>IF(G97="","",ROUNDUP(G97*I97,0))</f>
        <v/>
      </c>
      <c r="K97" s="8">
        <f>IF(G97="","",ROUNDUP(G97*H97+J97,0))</f>
        <v/>
      </c>
      <c r="L97" s="8">
        <f>IF(OR(G97="",G97=0),"",ROUND(E97/G97,0))</f>
        <v/>
      </c>
      <c r="M97" s="9">
        <f>IF(G97="","",IF(E97&lt;=J97,"CRITICAL - below safety stock",IF(E97+F97&lt;=K97,"REORDER NOW","OK")))</f>
        <v/>
      </c>
      <c r="N97" s="10">
        <f>IF(E97="","",E97*D97)</f>
        <v/>
      </c>
    </row>
    <row r="98">
      <c r="A98" s="11" t="n"/>
      <c r="B98" s="11" t="n"/>
      <c r="C98" s="11" t="n"/>
      <c r="D98" s="12" t="n"/>
      <c r="E98" s="13" t="n"/>
      <c r="F98" s="13" t="n"/>
      <c r="G98" s="14" t="n"/>
      <c r="H98" s="13" t="n"/>
      <c r="I98" s="13" t="n"/>
      <c r="J98" s="8">
        <f>IF(G98="","",ROUNDUP(G98*I98,0))</f>
        <v/>
      </c>
      <c r="K98" s="8">
        <f>IF(G98="","",ROUNDUP(G98*H98+J98,0))</f>
        <v/>
      </c>
      <c r="L98" s="8">
        <f>IF(OR(G98="",G98=0),"",ROUND(E98/G98,0))</f>
        <v/>
      </c>
      <c r="M98" s="9">
        <f>IF(G98="","",IF(E98&lt;=J98,"CRITICAL - below safety stock",IF(E98+F98&lt;=K98,"REORDER NOW","OK")))</f>
        <v/>
      </c>
      <c r="N98" s="10">
        <f>IF(E98="","",E98*D98)</f>
        <v/>
      </c>
    </row>
    <row r="99">
      <c r="A99" s="11" t="n"/>
      <c r="B99" s="11" t="n"/>
      <c r="C99" s="11" t="n"/>
      <c r="D99" s="12" t="n"/>
      <c r="E99" s="13" t="n"/>
      <c r="F99" s="13" t="n"/>
      <c r="G99" s="14" t="n"/>
      <c r="H99" s="13" t="n"/>
      <c r="I99" s="13" t="n"/>
      <c r="J99" s="8">
        <f>IF(G99="","",ROUNDUP(G99*I99,0))</f>
        <v/>
      </c>
      <c r="K99" s="8">
        <f>IF(G99="","",ROUNDUP(G99*H99+J99,0))</f>
        <v/>
      </c>
      <c r="L99" s="8">
        <f>IF(OR(G99="",G99=0),"",ROUND(E99/G99,0))</f>
        <v/>
      </c>
      <c r="M99" s="9">
        <f>IF(G99="","",IF(E99&lt;=J99,"CRITICAL - below safety stock",IF(E99+F99&lt;=K99,"REORDER NOW","OK")))</f>
        <v/>
      </c>
      <c r="N99" s="10">
        <f>IF(E99="","",E99*D99)</f>
        <v/>
      </c>
    </row>
    <row r="100">
      <c r="A100" s="11" t="n"/>
      <c r="B100" s="11" t="n"/>
      <c r="C100" s="11" t="n"/>
      <c r="D100" s="12" t="n"/>
      <c r="E100" s="13" t="n"/>
      <c r="F100" s="13" t="n"/>
      <c r="G100" s="14" t="n"/>
      <c r="H100" s="13" t="n"/>
      <c r="I100" s="13" t="n"/>
      <c r="J100" s="8">
        <f>IF(G100="","",ROUNDUP(G100*I100,0))</f>
        <v/>
      </c>
      <c r="K100" s="8">
        <f>IF(G100="","",ROUNDUP(G100*H100+J100,0))</f>
        <v/>
      </c>
      <c r="L100" s="8">
        <f>IF(OR(G100="",G100=0),"",ROUND(E100/G100,0))</f>
        <v/>
      </c>
      <c r="M100" s="9">
        <f>IF(G100="","",IF(E100&lt;=J100,"CRITICAL - below safety stock",IF(E100+F100&lt;=K100,"REORDER NOW","OK")))</f>
        <v/>
      </c>
      <c r="N100" s="10">
        <f>IF(E100="","",E100*D100)</f>
        <v/>
      </c>
    </row>
    <row r="101">
      <c r="A101" s="11" t="n"/>
      <c r="B101" s="11" t="n"/>
      <c r="C101" s="11" t="n"/>
      <c r="D101" s="12" t="n"/>
      <c r="E101" s="13" t="n"/>
      <c r="F101" s="13" t="n"/>
      <c r="G101" s="14" t="n"/>
      <c r="H101" s="13" t="n"/>
      <c r="I101" s="13" t="n"/>
      <c r="J101" s="8">
        <f>IF(G101="","",ROUNDUP(G101*I101,0))</f>
        <v/>
      </c>
      <c r="K101" s="8">
        <f>IF(G101="","",ROUNDUP(G101*H101+J101,0))</f>
        <v/>
      </c>
      <c r="L101" s="8">
        <f>IF(OR(G101="",G101=0),"",ROUND(E101/G101,0))</f>
        <v/>
      </c>
      <c r="M101" s="9">
        <f>IF(G101="","",IF(E101&lt;=J101,"CRITICAL - below safety stock",IF(E101+F101&lt;=K101,"REORDER NOW","OK")))</f>
        <v/>
      </c>
      <c r="N101" s="10">
        <f>IF(E101="","",E101*D101)</f>
        <v/>
      </c>
    </row>
    <row r="102">
      <c r="A102" s="11" t="n"/>
      <c r="B102" s="11" t="n"/>
      <c r="C102" s="11" t="n"/>
      <c r="D102" s="12" t="n"/>
      <c r="E102" s="13" t="n"/>
      <c r="F102" s="13" t="n"/>
      <c r="G102" s="14" t="n"/>
      <c r="H102" s="13" t="n"/>
      <c r="I102" s="13" t="n"/>
      <c r="J102" s="8">
        <f>IF(G102="","",ROUNDUP(G102*I102,0))</f>
        <v/>
      </c>
      <c r="K102" s="8">
        <f>IF(G102="","",ROUNDUP(G102*H102+J102,0))</f>
        <v/>
      </c>
      <c r="L102" s="8">
        <f>IF(OR(G102="",G102=0),"",ROUND(E102/G102,0))</f>
        <v/>
      </c>
      <c r="M102" s="9">
        <f>IF(G102="","",IF(E102&lt;=J102,"CRITICAL - below safety stock",IF(E102+F102&lt;=K102,"REORDER NOW","OK")))</f>
        <v/>
      </c>
      <c r="N102" s="10">
        <f>IF(E102="","",E102*D102)</f>
        <v/>
      </c>
    </row>
    <row r="103">
      <c r="A103" s="11" t="n"/>
      <c r="B103" s="11" t="n"/>
      <c r="C103" s="11" t="n"/>
      <c r="D103" s="12" t="n"/>
      <c r="E103" s="13" t="n"/>
      <c r="F103" s="13" t="n"/>
      <c r="G103" s="14" t="n"/>
      <c r="H103" s="13" t="n"/>
      <c r="I103" s="13" t="n"/>
      <c r="J103" s="8">
        <f>IF(G103="","",ROUNDUP(G103*I103,0))</f>
        <v/>
      </c>
      <c r="K103" s="8">
        <f>IF(G103="","",ROUNDUP(G103*H103+J103,0))</f>
        <v/>
      </c>
      <c r="L103" s="8">
        <f>IF(OR(G103="",G103=0),"",ROUND(E103/G103,0))</f>
        <v/>
      </c>
      <c r="M103" s="9">
        <f>IF(G103="","",IF(E103&lt;=J103,"CRITICAL - below safety stock",IF(E103+F103&lt;=K103,"REORDER NOW","OK")))</f>
        <v/>
      </c>
      <c r="N103" s="10">
        <f>IF(E103="","",E103*D103)</f>
        <v/>
      </c>
    </row>
    <row r="104">
      <c r="A104" s="11" t="n"/>
      <c r="B104" s="11" t="n"/>
      <c r="C104" s="11" t="n"/>
      <c r="D104" s="12" t="n"/>
      <c r="E104" s="13" t="n"/>
      <c r="F104" s="13" t="n"/>
      <c r="G104" s="14" t="n"/>
      <c r="H104" s="13" t="n"/>
      <c r="I104" s="13" t="n"/>
      <c r="J104" s="8">
        <f>IF(G104="","",ROUNDUP(G104*I104,0))</f>
        <v/>
      </c>
      <c r="K104" s="8">
        <f>IF(G104="","",ROUNDUP(G104*H104+J104,0))</f>
        <v/>
      </c>
      <c r="L104" s="8">
        <f>IF(OR(G104="",G104=0),"",ROUND(E104/G104,0))</f>
        <v/>
      </c>
      <c r="M104" s="9">
        <f>IF(G104="","",IF(E104&lt;=J104,"CRITICAL - below safety stock",IF(E104+F104&lt;=K104,"REORDER NOW","OK")))</f>
        <v/>
      </c>
      <c r="N104" s="10">
        <f>IF(E104="","",E104*D104)</f>
        <v/>
      </c>
    </row>
    <row r="105">
      <c r="C105" s="15" t="inlineStr">
        <is>
          <t>TOTALS</t>
        </is>
      </c>
      <c r="E105" s="16">
        <f>SUM(E5:E104)</f>
        <v/>
      </c>
      <c r="F105" s="16">
        <f>SUM(F5:F104)</f>
        <v/>
      </c>
      <c r="N105" s="17">
        <f>SUM(N5:N104)</f>
        <v/>
      </c>
    </row>
    <row r="107" ht="20" customHeight="1">
      <c r="A107" s="18" t="inlineStr">
        <is>
          <t>REPLENISHMENT SUMMARY</t>
        </is>
      </c>
    </row>
    <row r="108">
      <c r="A108" s="19" t="inlineStr">
        <is>
          <t>SKUs tracked</t>
        </is>
      </c>
      <c r="D108" s="16">
        <f>COUNTA(A5:A104)</f>
        <v/>
      </c>
    </row>
    <row r="109">
      <c r="A109" s="19" t="inlineStr">
        <is>
          <t>SKUs below safety stock</t>
        </is>
      </c>
      <c r="D109" s="16">
        <f>COUNTIF(M5:M104,"CRITICAL*")</f>
        <v/>
      </c>
    </row>
    <row r="110">
      <c r="A110" s="19" t="inlineStr">
        <is>
          <t>SKUs to reorder now</t>
        </is>
      </c>
      <c r="D110" s="16">
        <f>COUNTIF(M5:M104,"REORDER NOW")</f>
        <v/>
      </c>
    </row>
    <row r="111">
      <c r="A111" s="19" t="inlineStr">
        <is>
          <t>Total inventory value</t>
        </is>
      </c>
      <c r="D111" s="17">
        <f>N105</f>
        <v/>
      </c>
    </row>
    <row r="113" ht="20" customHeight="1">
      <c r="A113" s="18" t="inlineStr">
        <is>
          <t>THE FORMULAS BEHIND THE COLUMNS</t>
        </is>
      </c>
    </row>
    <row r="114">
      <c r="A114" s="20" t="inlineStr">
        <is>
          <t>Safety stock = daily demand x safety buffer days. It is the cushion that absorbs late shipments and demand spikes.</t>
        </is>
      </c>
    </row>
    <row r="115">
      <c r="A115" s="20" t="inlineStr">
        <is>
          <t>Reorder point = (daily demand x lead time) + safety stock. Lead time must cover production, transit, and customs.</t>
        </is>
      </c>
    </row>
    <row r="116">
      <c r="A116" s="20" t="inlineStr">
        <is>
          <t>Status compares on hand plus on order against the reorder point, so stock already in transit is not counted twice.</t>
        </is>
      </c>
    </row>
    <row r="117">
      <c r="A117" s="20" t="inlineStr">
        <is>
          <t>Days of cover = on hand / daily demand. If that number is smaller than your lead time, you are already late to order.</t>
        </is>
      </c>
    </row>
    <row r="119">
      <c r="A119" s="21" t="inlineStr">
        <is>
          <t>Free template from SupplyAutomate  |  supplyautomate.com/tools/templates  |  Reference only - confirm customs and contractual requirements with your broker.</t>
        </is>
      </c>
    </row>
  </sheetData>
  <mergeCells count="9">
    <mergeCell ref="A114:N114"/>
    <mergeCell ref="A2:N2"/>
    <mergeCell ref="A113:N113"/>
    <mergeCell ref="A107:N107"/>
    <mergeCell ref="A115:N115"/>
    <mergeCell ref="A117:N117"/>
    <mergeCell ref="A119:N119"/>
    <mergeCell ref="A116:N116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2026-08-06T20:46:09Z</dcterms:created>
  <dcterms:modified xsi:type="dcterms:W3CDTF">2026-08-06T20:46:09Z</dcterms:modified>
</cp:coreProperties>
</file>